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322"/>
  <workbookPr showInkAnnotation="0" autoCompressPictures="0"/>
  <bookViews>
    <workbookView xWindow="13200" yWindow="0" windowWidth="11920" windowHeight="15520" tabRatio="500"/>
  </bookViews>
  <sheets>
    <sheet name="Author Affiliation" sheetId="1" r:id="rId1"/>
    <sheet name="Funding"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R17" i="1" l="1"/>
  <c r="R3" i="1"/>
  <c r="R4" i="1"/>
  <c r="R5" i="1"/>
  <c r="R6" i="1"/>
  <c r="R7" i="1"/>
  <c r="R8" i="1"/>
  <c r="R9" i="1"/>
  <c r="R10" i="1"/>
  <c r="R11" i="1"/>
  <c r="R12" i="1"/>
  <c r="R13" i="1"/>
  <c r="R14" i="1"/>
  <c r="R15" i="1"/>
  <c r="R2" i="1"/>
  <c r="R16" i="1"/>
</calcChain>
</file>

<file path=xl/sharedStrings.xml><?xml version="1.0" encoding="utf-8"?>
<sst xmlns="http://schemas.openxmlformats.org/spreadsheetml/2006/main" count="307" uniqueCount="216">
  <si>
    <t>Name Study</t>
  </si>
  <si>
    <t>Year</t>
  </si>
  <si>
    <t>Full Author List</t>
  </si>
  <si>
    <t>First Author</t>
  </si>
  <si>
    <t>First Author Affiliation</t>
  </si>
  <si>
    <t>First Author Affiliation PFRI, Gilead or other?</t>
  </si>
  <si>
    <t>Final Author</t>
  </si>
  <si>
    <t>Final Author Affiliation</t>
  </si>
  <si>
    <t>Final Author Affiliation PFRI, Gilead or other?</t>
  </si>
  <si>
    <t>﻿Synthesis and antiviral activity of a series of 10-substituted 4-aza-7,9-dideazaadenosine C-nucleosides</t>
  </si>
  <si>
    <t>Cho, A.</t>
  </si>
  <si>
    <t>Gilead</t>
  </si>
  <si>
    <t>Kim, Choung U.</t>
  </si>
  <si>
    <t>Total Number of Authors</t>
  </si>
  <si>
    <t>Total Number of Affiliations</t>
  </si>
  <si>
    <t xml:space="preserve">Cho, A., Saunders, O. L., Butler, T., Zhang, L., Xu, J., Vela, J. E., Feng, J. Y., Ray, A. S., &amp; Kim, C. U. </t>
  </si>
  <si>
    <t>https://doi.org/10.1016/j.bmcl.2012.02.105</t>
  </si>
  <si>
    <t>DOI/URL</t>
  </si>
  <si>
    <t>Authors affiliation Gilead count</t>
  </si>
  <si>
    <t>Authors affiliation PFRI count</t>
  </si>
  <si>
    <t>Authors affiliation other private count</t>
  </si>
  <si>
    <t>Public funding information if available</t>
  </si>
  <si>
    <t>NA</t>
  </si>
  <si>
    <t>Specification other private</t>
  </si>
  <si>
    <t>Specification authors affiliation PFRI</t>
  </si>
  <si>
    <t>﻿Late Ebola virus relapse causing meningoencephalitis: a case report</t>
  </si>
  <si>
    <t>doi:10.1016/S0140-6736(16)30386-5</t>
  </si>
  <si>
    <t>Jacobs, Michael</t>
  </si>
  <si>
    <t>﻿Royal Free London NHS Foundation Trust</t>
  </si>
  <si>
    <t>PFRI</t>
  </si>
  <si>
    <t xml:space="preserve">Thomson, ﻿Emma C </t>
  </si>
  <si>
    <t>Department of Infection, Royal Free London NHS Foundation Trust, London, UK; Research Department of Infection and Population Health, University College London, London, UK; Division of Surgery, University College London, London, UK; Department of Radiology, Royal Free London NHS Foundation Trust, London, UK; Department of Neurology, Royal Free London NHS Foundation Trust, London, UK; Department of Pharmacy, Royal Free London NHS Foundation Trust, London, UK; Regional Virus Laboratory Specialist Virology Centre, Edinburgh Royal Infirmary, Edinburgh, UK; Virus Reference Department, National Infection Service, Public Health England, Colindale, UK; High Containment Microbiology Department, National Infection Service, Public Health England, Colindale, UK; Queen Elizabeth University Hospital, Glasgow, UK; MRC–University of Glasgow Centre for Virus Research, Glasgow, UK
MRC–University of Glasgow Centre for Virus Research, Glasgow, UK</t>
  </si>
  <si>
    <t>﻿Studies at USAMRIID were in part supported by The Joint Science and Technology Office for Chemical and Biological Defense (JSTO-CBD) of the Defense Threat Reduction Agency (DTRA) under plan #CB10218. Work in the Fearns laboratory was supported by NIH R01AI113321 (R01AI113321 is a NIAID grant to Rachel Fearns with Boston University for a total of $1,659,997)</t>
  </si>
  <si>
    <t>Therapeutic efficacy of the small molecule GS-5734 against Ebola virus in rhesus monkeys</t>
  </si>
  <si>
    <t>Mackman, Richard L.</t>
  </si>
  <si>
    <t>McMullan, Laura K.</t>
  </si>
  <si>
    <t>Bavari, Sina</t>
  </si>
  <si>
    <t>doi:10.1038/nature17180</t>
  </si>
  <si>
    <t xml:space="preserve">Warren, Travis K. </t>
  </si>
  <si>
    <t>﻿United States Army Medical Research Institute of Infectious Diseases &amp; United States Army Medical Research Institute of Infectious Diseases, Therapeutic Development Center</t>
  </si>
  <si>
    <t>﻿United States Army Medical Research Institute of Infectious Diseases; United States Army Medical Research Institute of Infectious Diseases, Therapeutic Development Center; Centers for Disease Control and Prevention; Boston University School of Medicine, Boston</t>
  </si>
  <si>
    <t>﻿doi:10.1126/scitranslmed.aal3653.</t>
  </si>
  <si>
    <t>Sheahan, Timothy P</t>
  </si>
  <si>
    <t>﻿Sheahan, Timothy P; Sims, Amy C; Graham, Rachel L; Menachery, Vineet D; Lisa, E; Case, James B; Leist, Sarah R; Pyrc, Krzysztof; Feng, Joy Y; Trantcheva, Iva; Bannister, Roy; Park, Yeojin; Babusis, Darius; Clarke, Michael O; Mackman, Richard L; Spahn, Jamie E; Palmiotti, Christopher A; Siegel, Dustin; Ray, Adrian S; Cihlar, Tomas; Jordan, Robert; Denison, Mark R; Baric, Ralph S</t>
  </si>
  <si>
    <t>University of North Carolina at Chapel Hill</t>
  </si>
  <si>
    <t>Baric, ﻿Ralph S.</t>
  </si>
  <si>
    <t>University of North Carolina at Chapel Hill; Vanderbilt University Medical Center; Jagiellonian University</t>
  </si>
  <si>
    <t>US</t>
  </si>
  <si>
    <t>UK</t>
  </si>
  <si>
    <t>US &amp; Poland</t>
  </si>
  <si>
    <t>﻿Broad-spectrum antiviral GS-5734 inhibits both epidemic and zoonotic coronaviruses</t>
  </si>
  <si>
    <t>No disclosures made</t>
  </si>
  <si>
    <t>﻿GS-5734 and its parent nucleoside analog inhibit Filo, Pneumo-, and Paramyxoviruses</t>
  </si>
  <si>
    <t>﻿Lo, Michael K.; Jordan, Robert; Arvey, Aaron; Sudhamsu, Jawahar; Shrivastava-Ranjan, Punya; Hotard, Anne L.; Flint, Mike; McMullan, Laura K.; Siegel, Dustin; Clarke, Michael O.; Mackman, Richard L.; Hui, Hon C.; Perron, Michel; Ray, Adrian S.; Cihlar, Tomas; Nichol, Stuart T.; Spiropoulou, Christina F.</t>
  </si>
  <si>
    <t>doi:10.1038/srep43395</t>
  </si>
  <si>
    <t>Lo, Michael K</t>
  </si>
  <si>
    <t>﻿Centers for Disease Control and Prevention</t>
  </si>
  <si>
    <t xml:space="preserve">Spiropoulou, ﻿Christina F. </t>
  </si>
  <si>
    <t xml:space="preserve">This work was funded by CDC core funding.﻿Anne L. Hotard is supported by an American Society for Microbiology Postdoctoral
Fellowship. </t>
  </si>
  <si>
    <t>﻿First Newborn Baby to Receive Experimental Therapies Survives Ebola Virus Disease</t>
  </si>
  <si>
    <t>Antierens, Annick</t>
  </si>
  <si>
    <t>﻿Dörnemann, Jenny; Burzio, Chiara; Ronsse, Axelle; Sprecher, Armand; De Clerck, Hilde; Van Herp, Michel; Kolié, Marie-Claire; Yosifiva, Vesselina; Caluwaerts, Severine; McElroy, Anita K.; Antierens, Annick</t>
  </si>
  <si>
    <t>﻿Dörnemann, Jenny</t>
  </si>
  <si>
    <t>doi:10.1093/infdis/jiw493</t>
  </si>
  <si>
    <t>﻿﻿Médecins Sans Frontières</t>
  </si>
  <si>
    <t>﻿﻿Médecins Sans Frontières Belgium and Guinea; Institute of Tropical Medicine Antwerp; Centres for Disease Control and Prevention; Emory University</t>
  </si>
  <si>
    <t>Belgium, US, Guinea</t>
  </si>
  <si>
    <r>
      <t>﻿</t>
    </r>
    <r>
      <rPr>
        <sz val="12"/>
        <color theme="1"/>
        <rFont val="Calibri"/>
        <family val="2"/>
        <scheme val="minor"/>
      </rPr>
      <t>Warren</t>
    </r>
    <r>
      <rPr>
        <sz val="12"/>
        <color theme="1"/>
        <rFont val="Calibri"/>
        <family val="2"/>
        <scheme val="minor"/>
      </rPr>
      <t>, Travis K.; Jordan, Robert; Lo, Michael K.; Ray, Adrian S.; Mackman, Richard L.
Soloveva, Veronica; Siegel, Dustin; Perron, Michel; Bannister, Roy; Hui, Hon C.; Larson, Nate; Strickley, Robert; Wells, Jay; Stuthman, Kelly S.; Van Tongeren, Sean A.; Garza, Nicole L.
Donnelly, Ginger; Shurtleff, Amy C.; Retterer, Cary J.; Gharaibeh, Dima; Zamani, Rouzbeh; Kenny, Tara; Eaton, Brett P.; Grimes, Elizabeth; Welch, Lisa S.; Gomba, Laura; Wilhelmsen, Catherine L.
Nichols, Donald K.; Nuss, Jonathan E.; Nagle, Elyse R.;Kugelman, Jeffrey R.; Palacios, Gustavo; Doerffler, Edward; Neville, Sean; Carra, Ernest; Clarke, Michael O.; Zhang, Lijun; Lew, Willard; Ross, Bruce; Wang, Queenie; Chun, Kwon; Wolfe, Lydia; Babusis, Darius; Park, Yeojin; Stray, Kirsten M.; Trancheva, Iva; Feng, Joy Y.; Barauskas, Ona; Xu, Yili; Wong, Pamela; Braun, Molly R.; Flint, Mike; McMullan, Laura K.; Chen, Shan Shan;Fearns, Rachel; Swaminathan, Swami; Mayers, Douglas L.; Spiropoulou, Christina F.; Lee, William A.; Nichol, Stuart T.; Cihlar, Tomas; Bavari, Sina</t>
    </r>
  </si>
  <si>
    <t>Jacobs, ﻿Michael; Alison Rodger, David J Bell, Sanjay Bhagani, Ian Cropley, Ana Filipe, Robert J Giff ord, Susan Hopkins, Joseph Hughes, Farrah Jabeen, Ingolfur Johannessen, Drosos Karageorgopoulos, Angie Lackenby, Rebecca Lester, Rebecca S N Liu, Alisdair MacConnachie, Tabitha Mahungu, Daniel Martin, Neal Marshall, Stephen Mepham, Richard Orton, Massimo Palmarini, Monika Patel, Colin Perry, S Erica Peters, Duncan Porter, David Ritchie, Neil D Ritchie, R Andrew Seaton, Vattipally B Sreenu, Kate Templeton, Simon Warren, Gavin S Wilkie, Maria Zambon, Robin Gopal, Emma C Thomson</t>
  </si>
  <si>
    <t>No funding disclosures made</t>
  </si>
  <si>
    <t>﻿Siegel, Dustin; Hui, Hon C.; Doerffler, Edward; Clarke, Michael O.; Chun, Kwon; Zhang, Lijun; Neville, Sean; Carra, Ernest; Lew, Willard; Ross, Bruce; Wang, Queenie; Wolfe, Lydia; Jordan, Robert; Soloveva, Veronica; Knox, John; Perry, Jason; Perron, Michel; Stray, Kirsten M.; Barauskas, Ona; Feng, Joy Y.; Xu, Yili
Lee, Gary; Rheingold, Arnold L.; Ray, Adrian S.; Bannister, Roy; Strickley, Robert; Swaminathan, Swami; Lee, William A.; Bavari, Sina; Cihlar, Tomas; Lo, Michael K.; Warren, Travis K.; Mackman, Richard L.</t>
  </si>
  <si>
    <t>Discovery and Synthesis of a Phosphoramidate Prodrug of a Pyrrolo[2,1-f][triazin-4-amino] Adenine C-Nucleoside (GS-5734) for the Treatment of Ebola and Emerging Viruses</t>
  </si>
  <si>
    <t>doi:10.1021/acs.jmedchem.6b01594</t>
  </si>
  <si>
    <t>﻿Siegel, Dustin</t>
  </si>
  <si>
    <t>﻿United States Army Medical Research Institute of Infectious Diseases (USAMRIID); ﻿University of California; ﻿Centers for Disease Control and Prevention</t>
  </si>
  <si>
    <t>﻿This work was supported by the Antiviral Drug Discovery and Development Center 5U19AI109680, National Institutes of Health grants R01AI108197 and 5T32AI089554 (M.L.A.), and the UNC Cystic Fibrosis and Pulmonary Diseases Research and Treatment Center (BOUCHE15RO and NIH P30DK065988).</t>
  </si>
  <si>
    <t>﻿Coronavirus Susceptibility to the Antiviral Remdesivir (GS- 5734) Is Mediated by the Viral Polymerase and the Proofreading Exoribonuclease</t>
  </si>
  <si>
    <t>Agostini, Maria L.</t>
  </si>
  <si>
    <t>﻿Agostini, Maria L.; Andres, Erica L.; Sims, Amy C.
Graham, Rachel L.; Sheahan, Timothy P.; Lu, Xiaotao
Smith, Everett Clinton; Case, James Brett
Feng, Joy Y.; Jordan, Robert; Ray, Adrian S.; Cihlar, Tomas; Siegel, Dustin; Mackman, Richard L.; Clarke, Michael O.; Baric, Ralph S.; Denison, Mark R.</t>
  </si>
  <si>
    <t>doi:10.1128/mBio.00221-18</t>
  </si>
  <si>
    <t xml:space="preserve"> Denison, Mark R.</t>
  </si>
  <si>
    <t>﻿Vanderbilt University Medical Center</t>
  </si>
  <si>
    <t>﻿Vanderbilt University Medical Center; University of North Carolina at Chapel Hill; ﻿
University of the South,</t>
  </si>
  <si>
    <t>﻿This work is supported by the Intramural Research Program of NIAID, NIH (to F.F., J.C., H.F., and
E.d.W.) and by core funding at CDC (to M.K.L., J.M.G., N.R.P., J.D.K., S.T.N., S.R.Z., and C.F.S.).</t>
  </si>
  <si>
    <t>﻿Lo, Michael K; Feldmann, Friederike; Gary, Joy M
Jordan, Robert; Bannister, Roy; Cronin, Jacqueline
Patel, Nishi R; Klena, John D; Nichol, Stuart T; Cihlar, Tomas; Zaki, R; Feldmann, Heinz; Spiropoulou, Christina F; Wit, Emmie De</t>
  </si>
  <si>
    <t>doi:10.1126/scitranslmed.aau9242</t>
  </si>
  <si>
    <t>Wit, Emmie De</t>
  </si>
  <si>
    <t>Remdesivir (GS-5734) protects African green monkeys from Nipah virus challenge</t>
  </si>
  <si>
    <t>﻿National Institute of Allergy and Infectious Diseases,</t>
  </si>
  <si>
    <t>﻿Centers for Disease Control and Prevention; ﻿
National Institute of Allergy and Infectious Diseases,</t>
  </si>
  <si>
    <t>﻿Supported primarily by the National Institute of Allergy and Infectious Diseases (NIAID), National Institutes of Health (NIH). In-kind support and cosponsorship were provided by the national
government of the Democratic Republic of Congo (DRC) and the African Coalition for Epidemic Research, Response, and Training. Logistic support was provided by the World Health Organization
(WHO). Some funding for NIAID was provided by the National Cancer Institute through a contract (HHSN261200800001E) with Leidos Biomedical Research and subcontracts to the Mitchell
Group.</t>
  </si>
  <si>
    <t>Mulangu, Sabue</t>
  </si>
  <si>
    <t>Nordwall, Jacqueline</t>
  </si>
  <si>
    <t>﻿
A Randomized, Controlled Trial of Ebola Virus Disease
Therapeutics</t>
  </si>
  <si>
    <t>doi:10.1056/NEJMoa1910993</t>
  </si>
  <si>
    <t>﻿Institut National de Recherche Biomédicale, Democratic Republic of Congo</t>
  </si>
  <si>
    <r>
      <rPr>
        <b/>
        <sz val="12"/>
        <color theme="1"/>
        <rFont val="Calibri"/>
        <family val="2"/>
        <scheme val="minor"/>
      </rPr>
      <t>﻿Mulangu</t>
    </r>
    <r>
      <rPr>
        <sz val="12"/>
        <color theme="1"/>
        <rFont val="Calibri"/>
        <family val="2"/>
        <scheme val="minor"/>
      </rPr>
      <t>, Sabue; Dodd, Lori E.; Davey, Richard T.
Mbaya, Olivier Tshiani; Proschan, Michael; Mukadi, Daniel; Manzo, Mariano Lusakibanza; Nzolo, Didier
Oloma, Antoine Tshomba; Ibanda, Augustin
Ali, Rosine; Coulibaly, Sinaré; Levine, Adam C.; Grais, Rebecca; Diaz, Janet; Clifford Lane, H.; Muyembe-Tamfum, ﻿Jean-Jacques; Sivahera, Billy; Camara, Modet; Kojan, Richard; Walker, Robert; Dighero-Kemp, Bonnie; Cao, Huyen; Mukumbayi, Philippe; Mbala-Kingebeni, Placide; Ahuka, Steve; Albert, Sarah; Bonnett, Tyler; Crozier, Ian; Duvenhage, Michael; Proffitt, Calvin; Teitelbaum, Marc; Moench, Thomas; Aboulhab, Jamila; Barrett, Kevin; Cahill, Kelly; Cone, Katherine; Eckes, Risa; Hensley, Lisa; Herpin, Betsey; Higgs, Elizabeth; Ledgerwood, Julie; Pierson, Jerome; Smolskis, Mary; Sow, Ydrissa; Tierney, John; Sivapalasingam, Sumathi; Holman, Wendy; Gettinger, Nikki; Vallée, David; Nordwall, Jacqueline</t>
    </r>
  </si>
  <si>
    <t>University of Minnesota</t>
  </si>
  <si>
    <t>Batelle; Leidos; Mapp Biopharmaceutical; Regeneron; Ridgeback Biotherapeutics; The Mitchell Group</t>
  </si>
  <si>
    <t xml:space="preserve"> Institut National de Recherche Biomédicale; ﻿
International Medical Corps; ﻿Médecins sans
Frontières; the World Health Organisation; the Alliance for International Medical Action; the Biomedical Advanced Research and Development Authority; National Institute of Allergy and Infectious Diseases; University of Minnesota</t>
  </si>
  <si>
    <t>US, DRC, Senegal, France, all countries affiliated with World Health Organisation</t>
  </si>
  <si>
    <t>﻿This research was funded by grants from the Canadian Institutes of Health Research (CIHR, grant
number 159507)</t>
  </si>
  <si>
    <t>Canada</t>
  </si>
  <si>
    <t>Countries PFRI affiliation</t>
  </si>
  <si>
    <t>University of Alberta</t>
  </si>
  <si>
    <t>﻿Tchesnokov, Egor P.; Feng, Joy Y.; Porter, Danielle P.; Götte, Matthias</t>
  </si>
  <si>
    <t>Tchesnokov, Egor P.</t>
  </si>
  <si>
    <t>Götte, Matthias</t>
  </si>
  <si>
    <t>University of Alberta &amp; the Li Ka Shing Institute of Virology at University of Alberta</t>
  </si>
  <si>
    <t>﻿Mechanism of Inhibition of Ebola Virus RNA-Dependent RNA Polymerase by Remdesivir</t>
  </si>
  <si>
    <t>doi:10.3390/v11040326</t>
  </si>
  <si>
    <t>﻿McMullan, Laura K.; Flint, Mike; Chakrabarti, Ayan; Guerrero, Lisa; Lo, Michael K.; Porter, Danielle; Nichol, Stuart T.; Spiropoulou, Christina F.; Albarino, Cesar</t>
  </si>
  <si>
    <t>Albarino, Cesar</t>
  </si>
  <si>
    <t>﻿US Centers for Disease Control and Prevention.</t>
  </si>
  <si>
    <t>Characterization of Ebola virus from an ongoing outbreak in Ituri and North Kivu, DR Congo to guide to response activities</t>
  </si>
  <si>
    <t>doi:10.1016/S1473-3099(19)30291-9</t>
  </si>
  <si>
    <t>﻿Broad spectrum antiviral remdesivir inhibits human endemic and zoonotic deltacoronaviruses with a highly divergent RNA dependent RNA polymerase</t>
  </si>
  <si>
    <t>Brown, Ariane J</t>
  </si>
  <si>
    <t>﻿Brown, Ariane J; Won, John J; Graham, Rachel L
Dinnon, Kenneth H; Sims, Amy C; Feng, Joy Y; Cihlar, Tomas; Denison, Mark R; Baric, Ralph S; Sheahan, Timothy P</t>
  </si>
  <si>
    <t>doi:10.1016/j.antiviral.2019.104541</t>
  </si>
  <si>
    <t>﻿University of North Carolina at Chapel Hill</t>
  </si>
  <si>
    <t>University of North Carolina at Chapel Hill; Vanderbilt University Medical Center;</t>
  </si>
  <si>
    <t>﻿We would like to acknowledge the following funding sources, Antiviral Drug Discovery and Development Center (5U19AI109680) and a partnership grant from the National Institutes of Health (NIH), United States (5R01AI132178). KD was supported by a fellowship from the NIH National Institute of Allergy and Infectious Diseases virology training grant (T32 AI007419).</t>
  </si>
  <si>
    <t>﻿These studies were in part supported by The Joint Science and Technology Office for Chemical and Biological Defense (JSTO-CBD) of the Defense Threat Reduction Agency (DTRA) under Plan No. CB10218. CDC core funding supported the work done by M.K.L. at CDC. In the article it is mentioned that: "The partnership with government organizations, including CDC and USAMRIID, that generated the screening data
and conducted the rhesus efficacy studies was critical to the successful identification of
[remdesivir].”</t>
  </si>
  <si>
    <t>Percentage affiliations PFRI</t>
  </si>
  <si>
    <t>doi:10.1371/journal.ppat.1006889</t>
  </si>
  <si>
    <t>Jordan, Paul C.</t>
  </si>
  <si>
    <t>Deval, Jerome</t>
  </si>
  <si>
    <t>﻿Jordan, Paul C.; Liu, Cheng; Raynaud, Pauline; Lo, Michael K.; Spiropoulou, Christina F.; Symons, Julian A.; Beigelman, Leo; Deval, Jerome</t>
  </si>
  <si>
    <t>﻿Initiation, extension, and termination of RNA
synthesis by a paramyxovirus polymerase</t>
  </si>
  <si>
    <t>Other Private</t>
  </si>
  <si>
    <t>Allos BioPharma</t>
  </si>
  <si>
    <t>AllosBiopharma</t>
  </si>
  <si>
    <t>﻿Alios BioPharma, Inc. a Janssen Pharmaceutical Company of Johnson &amp; Johnson</t>
  </si>
  <si>
    <t>﻿Centers for Disease Control core funding supported MKL and CFS [two co-authors from the CDC]</t>
  </si>
  <si>
    <t>"﻿The work was funded by the Royal Free London NHS Foundation Trust, without external grants.(…) Sequencing and bioinformatics analyses were funded by the Medical Research Council. ECT is funded by the Wellcome Trust (grant number 102789/Z/13/Z)."</t>
  </si>
  <si>
    <t xml:space="preserve">﻿Antiviral Drug Discovery and Development Center (5U19AI109680), grants from the National Institutes of Health (AI108197, AI109761) and Cystic Fibrosis and Pulmonary Research and Treatment Center (BOUCHE15RO and NIH P30DK065988). </t>
  </si>
  <si>
    <t xml:space="preserve">Grant or project name </t>
  </si>
  <si>
    <t>Amount (if available)</t>
  </si>
  <si>
    <t>PFRIs involved</t>
  </si>
  <si>
    <t>Relevant publication(s)</t>
  </si>
  <si>
    <t>Direct citation from article</t>
  </si>
  <si>
    <t>Core Funding</t>
  </si>
  <si>
    <t>Unknown</t>
  </si>
  <si>
    <t>CDC</t>
  </si>
  <si>
    <t>Siegel et al. 2017;Lo et al. 2017; Jordan et al. 2018; McMullan 2019</t>
  </si>
  <si>
    <t>Siegel et al. 2017: "CDC core funding supported the work done by M.K.L. at CDC."Lo et al. 2017: "This work was funded by CDC core funding.";  Jordan et al. 2018: "Centers for Disease Control core funding supported MKL and CFS [two co-authors from the CDC]"; Lo et al. 2018: "This work is supported by (…) core funding at CDC (to M.K.L., J.M.G., N.R.P., J.D.K., S.T.N., S.R.Z., and C.F.S.)" McMullan et al. 2019: "﻿Funding: US Centers for Disease Control and Prevention."</t>
  </si>
  <si>
    <t>USMRAIID</t>
  </si>
  <si>
    <t>Siegel et al. 2017</t>
  </si>
  <si>
    <t>"﻿These studies were in part supported by The Joint Science and Technology Office for Chemical and Biological Defense (JSTO-CBD) of the Defense Threat Reduction Agency (DTRA) under Plan No. CB10218."  In the article it is mentioned that: "The partnership with government organizations, including CDC and USAMRIID, that generated the screening data
and conducted the rhesus efficacy studies was critical to the successful identification of
[remdesivir].”</t>
  </si>
  <si>
    <t>CB10218</t>
  </si>
  <si>
    <t>JSTO-CBD DTRA</t>
  </si>
  <si>
    <t>Warren et al. 2016</t>
  </si>
  <si>
    <t>"Studies at USAMRIID were in part supported by The Joint Science and Technology Office for Chemical and Biological Defense (JSTO-CBD) of the Defense Threat Reduction Agency (DTRA) under plan #CB10218."</t>
  </si>
  <si>
    <t>R01AI113321</t>
  </si>
  <si>
    <t>$1,659,997</t>
  </si>
  <si>
    <t>NIH, Boston University</t>
  </si>
  <si>
    <t>"Work in the Fearns laboratory was supported by NIH R01AI113321"</t>
  </si>
  <si>
    <r>
      <t>﻿</t>
    </r>
    <r>
      <rPr>
        <sz val="12"/>
        <color theme="1"/>
        <rFont val="Times New Roman"/>
        <family val="1"/>
      </rPr>
      <t>Royal Free London NHS Foundation Trust</t>
    </r>
  </si>
  <si>
    <t>Jacobs et al. 2016</t>
  </si>
  <si>
    <t>""﻿The work was funded by the Royal Free London NHS Foundation Trust, without external grants."</t>
  </si>
  <si>
    <t>Medical Research Council UK</t>
  </si>
  <si>
    <t>"Sequencing and bioinformatics analyses were funded by the Medical Research Council."</t>
  </si>
  <si>
    <t>102789/Z/13/Z</t>
  </si>
  <si>
    <t>Wellcome Trust, MRC–University of Glasgow Centre for Virus Research</t>
  </si>
  <si>
    <t>"E[mma] C. T[hompson] [the final author of the paper] is funded by the Wellcome Trust (grant number 102789/Z/13/Z)."</t>
  </si>
  <si>
    <t>R01 AI132178</t>
  </si>
  <si>
    <t>$3,788,580</t>
  </si>
  <si>
    <t>NIH, UNC-Chapel Hill</t>
  </si>
  <si>
    <t>Brown et al. 2019</t>
  </si>
  <si>
    <t>"﻿We would like to acknowledge the following funding sources (...) and a partnership grant from the National Institutes of Health (NIH), United States (5R01AI132178).</t>
  </si>
  <si>
    <t>R01 AI108197</t>
  </si>
  <si>
    <t>$4,235,454</t>
  </si>
  <si>
    <t>NIH, Vanderbilt University</t>
  </si>
  <si>
    <t>Sheahan et al. 2017; Agostini et al. 2018</t>
  </si>
  <si>
    <t>Sheahan et al. 2017: "grants from the National Institutes of Health AI108197"; Agostini et al. 2018: ﻿"This work was supported by the National Institutes of Health grants R01AI108197"</t>
  </si>
  <si>
    <t>U19 AI109761</t>
  </si>
  <si>
    <t>$32,615,934</t>
  </si>
  <si>
    <t>NIH, Columbia University</t>
  </si>
  <si>
    <t>Sheahan et al. 2017</t>
  </si>
  <si>
    <t>Sheahan et al. 2017"grants from the National Institutes of Health (...) AI109761"</t>
  </si>
  <si>
    <t>P30 DK065988</t>
  </si>
  <si>
    <t>NIH, UNC- Chapel Hill</t>
  </si>
  <si>
    <t>Sheahan et al. 2017: "Cystic Fibrosis and Pulmonary Research and Treatment Center(…) and NIH P30DK065988)." Agostini et al. 2018: "UNC Cystic Fibrosis and Pulmonary Diseases Research and Treatment Center (…) NIH P30DK065988."</t>
  </si>
  <si>
    <t>BOUCHE15RO</t>
  </si>
  <si>
    <t>UNC-Chapel Hill Cystic Fibrosis and Pulmonary Research Treatment Center</t>
  </si>
  <si>
    <t>Sheahan et al 2017: "Cystic Fibrosis and Pulmonary Research and Treatment Center BOUCHE15RO"; Agostini et al. 2018: "the UNC Cystic Fibrosis and Pulmonary Diseases Research and Treatment Center BOUCHE15RO"</t>
  </si>
  <si>
    <t>U19 AI109680</t>
  </si>
  <si>
    <t>$34,907,030</t>
  </si>
  <si>
    <t>NIH, University of Alabama,  UNC-Chapel Hill, and Vanderbilt University Medical Centre</t>
  </si>
  <si>
    <t xml:space="preserve">Sheahan et al. 2017; Agostini et al. 2018; Brown et al. 2019; </t>
  </si>
  <si>
    <t>Sheahan et al. 2017: "Antiviral Drug Discovery and Development Center (5U19AI109680)" ; Agostini et al. 2018: "﻿This work was supported by the Antiviral Drug Discovery and Development Center 5U19AI109680"; Brown et al 2019: "﻿We would like to acknowledge the following funding sources, Antiviral Drug Discovery and Development Center (5U19AI109680)"</t>
  </si>
  <si>
    <t>5T32AI089554</t>
  </si>
  <si>
    <t>$726,584</t>
  </si>
  <si>
    <t>Agostini et al. 2018</t>
  </si>
  <si>
    <t>"This work was supported by (…) National Institutes of Health grants (…) 5T32AI089554 (M.L.A.)"</t>
  </si>
  <si>
    <t>T32 AI007419</t>
  </si>
  <si>
    <t>"KD was supported by a fellowship from the NIH National Institute of Allergy and Infectious Diseases virology training grant (T32 AI007419)."</t>
  </si>
  <si>
    <t>Postdoctoral fellowship</t>
  </si>
  <si>
    <t>American Society for Microbiology Postdoctoral Fellowship, CDC</t>
  </si>
  <si>
    <t>Lo et al. 2017</t>
  </si>
  <si>
    <t>"Anne L. Hotard is supported by an American Society for Microbiology Postdoctoral Fellowship."</t>
  </si>
  <si>
    <t>Intramural Research Program</t>
  </si>
  <si>
    <t>NIAID, NIH</t>
  </si>
  <si>
    <t>Lo et al. 2018</t>
  </si>
  <si>
    <t>"This work is supported by the Intramural Research Program of NIAID, NIH (to F.F., J.C., H.F., and E.d.W.)"</t>
  </si>
  <si>
    <t>Clinical Trial Funding</t>
  </si>
  <si>
    <t>Mulangu et al. 2019</t>
  </si>
  <si>
    <t>"Supported primarily by the National Institute of Allergy and Infectious Diseases (NIAID), National Institutes of Health (NIH)."</t>
  </si>
  <si>
    <t>HHSN261200800001E</t>
  </si>
  <si>
    <t>National Cancer Institute</t>
  </si>
  <si>
    <t>" Some funding for NIAID was provided by the National Cancer Institute through a contract (HHSN261200800001E) with Leidos Biomedical Research and subcontracts to the Mitchell
Group."</t>
  </si>
  <si>
    <t>CIHR159507</t>
  </si>
  <si>
    <t>Canadian Institutes of Health Research</t>
  </si>
  <si>
    <t>﻿Tchesnokov et al. 2019</t>
  </si>
  <si>
    <t>"﻿This research was funded by grants from the Canadian Institutes of Health Research (CIHR, grant number 159507)"</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</si>
</sst>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sz val="12"/>
      <color theme="1"/>
      <name val="Calibri"/>
      <family val="2"/>
      <scheme val="minor"/>
    </font>
    <font>
      <u/>
      <sz val="12"/>
      <color theme="10"/>
      <name val="Calibri"/>
      <family val="2"/>
      <charset val="204"/>
      <scheme val="minor"/>
    </font>
    <font>
      <u/>
      <sz val="12"/>
      <color theme="11"/>
      <name val="Calibri"/>
      <family val="2"/>
      <charset val="204"/>
      <scheme val="minor"/>
    </font>
    <font>
      <sz val="12"/>
      <color theme="1"/>
      <name val="Times New Roman"/>
      <family val="1"/>
    </font>
    <font>
      <sz val="12"/>
      <color rgb="FF000000"/>
      <name val="Times New Roman"/>
      <family val="1"/>
    </font>
    <font>
      <b/>
      <sz val="12"/>
      <color theme="1"/>
      <name val="Calibri"/>
      <family val="2"/>
      <scheme val="minor"/>
    </font>
    <font>
      <sz val="8"/>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8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
    <xf numFmtId="0" fontId="0" fillId="0" borderId="0" xfId="0"/>
    <xf numFmtId="0" fontId="4" fillId="0" borderId="0" xfId="0" applyFont="1"/>
    <xf numFmtId="0" fontId="5" fillId="0" borderId="0" xfId="0" applyFont="1"/>
    <xf numFmtId="0" fontId="0" fillId="0" borderId="0" xfId="0" applyAlignment="1">
      <alignment wrapText="1"/>
    </xf>
    <xf numFmtId="0" fontId="8" fillId="0" borderId="0" xfId="0" applyFont="1"/>
    <xf numFmtId="0" fontId="5" fillId="0" borderId="0" xfId="0" applyFont="1" applyAlignment="1">
      <alignment vertical="center"/>
    </xf>
    <xf numFmtId="9" fontId="0" fillId="0" borderId="0" xfId="59" applyFont="1"/>
  </cellXfs>
  <cellStyles count="88">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Normaal" xfId="0" builtinId="0"/>
    <cellStyle name="Procent" xfId="59"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showRuler="0" workbookViewId="0">
      <selection activeCell="C7" sqref="C7"/>
    </sheetView>
  </sheetViews>
  <sheetFormatPr baseColWidth="10" defaultRowHeight="15" x14ac:dyDescent="0"/>
  <cols>
    <col min="1" max="1" width="27.83203125" customWidth="1"/>
    <col min="3" max="3" width="17.6640625" customWidth="1"/>
    <col min="4" max="4" width="14.1640625" customWidth="1"/>
    <col min="5" max="5" width="20" customWidth="1"/>
    <col min="6" max="6" width="37" customWidth="1"/>
    <col min="7" max="7" width="16.1640625" customWidth="1"/>
    <col min="8" max="8" width="19" customWidth="1"/>
    <col min="9" max="9" width="30" customWidth="1"/>
    <col min="10" max="10" width="38.5" customWidth="1"/>
    <col min="11" max="11" width="30.33203125" customWidth="1"/>
    <col min="12" max="12" width="38" customWidth="1"/>
    <col min="13" max="13" width="22.83203125" customWidth="1"/>
    <col min="14" max="14" width="20.1640625" customWidth="1"/>
    <col min="15" max="15" width="26.83203125" customWidth="1"/>
    <col min="16" max="16" width="21.6640625" customWidth="1"/>
    <col min="20" max="20" width="70.5" customWidth="1"/>
  </cols>
  <sheetData>
    <row r="1" spans="1:20">
      <c r="A1" t="s">
        <v>0</v>
      </c>
      <c r="B1" t="s">
        <v>1</v>
      </c>
      <c r="C1" t="s">
        <v>2</v>
      </c>
      <c r="D1" t="s">
        <v>17</v>
      </c>
      <c r="E1" t="s">
        <v>3</v>
      </c>
      <c r="F1" t="s">
        <v>4</v>
      </c>
      <c r="G1" t="s">
        <v>5</v>
      </c>
      <c r="H1" t="s">
        <v>6</v>
      </c>
      <c r="I1" t="s">
        <v>7</v>
      </c>
      <c r="J1" t="s">
        <v>8</v>
      </c>
      <c r="K1" t="s">
        <v>13</v>
      </c>
      <c r="L1" t="s">
        <v>14</v>
      </c>
      <c r="M1" t="s">
        <v>18</v>
      </c>
      <c r="N1" t="s">
        <v>19</v>
      </c>
      <c r="O1" t="s">
        <v>24</v>
      </c>
      <c r="P1" t="s">
        <v>20</v>
      </c>
      <c r="Q1" t="s">
        <v>23</v>
      </c>
      <c r="R1" t="s">
        <v>124</v>
      </c>
      <c r="S1" t="s">
        <v>103</v>
      </c>
      <c r="T1" t="s">
        <v>21</v>
      </c>
    </row>
    <row r="2" spans="1:20">
      <c r="A2" t="s">
        <v>9</v>
      </c>
      <c r="B2">
        <v>2012</v>
      </c>
      <c r="C2" s="1" t="s">
        <v>15</v>
      </c>
      <c r="D2" s="1" t="s">
        <v>16</v>
      </c>
      <c r="E2" t="s">
        <v>10</v>
      </c>
      <c r="F2" t="s">
        <v>11</v>
      </c>
      <c r="G2" t="s">
        <v>11</v>
      </c>
      <c r="H2" t="s">
        <v>12</v>
      </c>
      <c r="I2" t="s">
        <v>11</v>
      </c>
      <c r="J2" t="s">
        <v>11</v>
      </c>
      <c r="K2">
        <v>9</v>
      </c>
      <c r="L2">
        <v>9</v>
      </c>
      <c r="M2">
        <v>9</v>
      </c>
      <c r="N2">
        <v>0</v>
      </c>
      <c r="O2" t="s">
        <v>22</v>
      </c>
      <c r="P2">
        <v>0</v>
      </c>
      <c r="Q2" t="s">
        <v>22</v>
      </c>
      <c r="R2" s="6">
        <f>(N2/L2)</f>
        <v>0</v>
      </c>
      <c r="S2" t="s">
        <v>47</v>
      </c>
      <c r="T2" t="s">
        <v>51</v>
      </c>
    </row>
    <row r="3" spans="1:20" ht="28" customHeight="1">
      <c r="A3" t="s">
        <v>25</v>
      </c>
      <c r="B3">
        <v>2016</v>
      </c>
      <c r="C3" t="s">
        <v>68</v>
      </c>
      <c r="D3" s="2" t="s">
        <v>26</v>
      </c>
      <c r="E3" t="s">
        <v>27</v>
      </c>
      <c r="F3" t="s">
        <v>28</v>
      </c>
      <c r="G3" t="s">
        <v>29</v>
      </c>
      <c r="H3" t="s">
        <v>30</v>
      </c>
      <c r="I3" t="s">
        <v>28</v>
      </c>
      <c r="J3" t="s">
        <v>29</v>
      </c>
      <c r="K3">
        <v>36</v>
      </c>
      <c r="L3">
        <v>37</v>
      </c>
      <c r="M3">
        <v>0</v>
      </c>
      <c r="N3">
        <v>37</v>
      </c>
      <c r="O3" s="3" t="s">
        <v>31</v>
      </c>
      <c r="P3">
        <v>0</v>
      </c>
      <c r="Q3" t="s">
        <v>22</v>
      </c>
      <c r="R3" s="6">
        <f t="shared" ref="R3:R15" si="0">(N3/L3)</f>
        <v>1</v>
      </c>
      <c r="S3" t="s">
        <v>48</v>
      </c>
      <c r="T3" t="s">
        <v>135</v>
      </c>
    </row>
    <row r="4" spans="1:20" ht="44" customHeight="1">
      <c r="A4" t="s">
        <v>33</v>
      </c>
      <c r="B4">
        <v>2016</v>
      </c>
      <c r="C4" s="3" t="s">
        <v>67</v>
      </c>
      <c r="D4" s="2" t="s">
        <v>37</v>
      </c>
      <c r="E4" t="s">
        <v>38</v>
      </c>
      <c r="F4" t="s">
        <v>39</v>
      </c>
      <c r="G4" t="s">
        <v>29</v>
      </c>
      <c r="H4" t="s">
        <v>36</v>
      </c>
      <c r="I4" t="s">
        <v>39</v>
      </c>
      <c r="J4" t="s">
        <v>29</v>
      </c>
      <c r="K4">
        <v>62</v>
      </c>
      <c r="L4">
        <v>67</v>
      </c>
      <c r="M4">
        <v>29</v>
      </c>
      <c r="N4">
        <v>38</v>
      </c>
      <c r="O4" t="s">
        <v>40</v>
      </c>
      <c r="P4">
        <v>0</v>
      </c>
      <c r="Q4" t="s">
        <v>22</v>
      </c>
      <c r="R4" s="6">
        <f t="shared" si="0"/>
        <v>0.56716417910447758</v>
      </c>
      <c r="S4" t="s">
        <v>47</v>
      </c>
      <c r="T4" s="3" t="s">
        <v>32</v>
      </c>
    </row>
    <row r="5" spans="1:20" ht="38" customHeight="1">
      <c r="A5" t="s">
        <v>50</v>
      </c>
      <c r="B5">
        <v>2017</v>
      </c>
      <c r="C5" s="3" t="s">
        <v>43</v>
      </c>
      <c r="D5" t="s">
        <v>41</v>
      </c>
      <c r="E5" t="s">
        <v>42</v>
      </c>
      <c r="F5" t="s">
        <v>44</v>
      </c>
      <c r="G5" t="s">
        <v>29</v>
      </c>
      <c r="H5" t="s">
        <v>45</v>
      </c>
      <c r="I5" t="s">
        <v>44</v>
      </c>
      <c r="J5" t="s">
        <v>29</v>
      </c>
      <c r="K5">
        <v>23</v>
      </c>
      <c r="L5">
        <v>23</v>
      </c>
      <c r="M5">
        <v>13</v>
      </c>
      <c r="N5">
        <v>10</v>
      </c>
      <c r="O5" t="s">
        <v>46</v>
      </c>
      <c r="P5">
        <v>0</v>
      </c>
      <c r="Q5" t="s">
        <v>22</v>
      </c>
      <c r="R5" s="6">
        <f t="shared" si="0"/>
        <v>0.43478260869565216</v>
      </c>
      <c r="S5" t="s">
        <v>49</v>
      </c>
      <c r="T5" s="3" t="s">
        <v>136</v>
      </c>
    </row>
    <row r="6" spans="1:20" ht="26" customHeight="1">
      <c r="A6" t="s">
        <v>52</v>
      </c>
      <c r="B6">
        <v>2017</v>
      </c>
      <c r="C6" s="3" t="s">
        <v>53</v>
      </c>
      <c r="D6" s="2" t="s">
        <v>54</v>
      </c>
      <c r="E6" t="s">
        <v>55</v>
      </c>
      <c r="F6" t="s">
        <v>56</v>
      </c>
      <c r="G6" t="s">
        <v>29</v>
      </c>
      <c r="H6" t="s">
        <v>57</v>
      </c>
      <c r="I6" t="s">
        <v>56</v>
      </c>
      <c r="J6" t="s">
        <v>29</v>
      </c>
      <c r="K6">
        <v>17</v>
      </c>
      <c r="L6">
        <v>17</v>
      </c>
      <c r="M6">
        <v>10</v>
      </c>
      <c r="N6">
        <v>7</v>
      </c>
      <c r="O6" s="4" t="s">
        <v>56</v>
      </c>
      <c r="P6">
        <v>0</v>
      </c>
      <c r="Q6" t="s">
        <v>22</v>
      </c>
      <c r="R6" s="6">
        <f t="shared" si="0"/>
        <v>0.41176470588235292</v>
      </c>
      <c r="S6" t="s">
        <v>47</v>
      </c>
      <c r="T6" s="3" t="s">
        <v>58</v>
      </c>
    </row>
    <row r="7" spans="1:20" ht="22" customHeight="1">
      <c r="A7" t="s">
        <v>59</v>
      </c>
      <c r="B7">
        <v>2017</v>
      </c>
      <c r="C7" s="3" t="s">
        <v>61</v>
      </c>
      <c r="D7" s="2" t="s">
        <v>63</v>
      </c>
      <c r="E7" t="s">
        <v>62</v>
      </c>
      <c r="F7" t="s">
        <v>64</v>
      </c>
      <c r="G7" t="s">
        <v>29</v>
      </c>
      <c r="H7" t="s">
        <v>60</v>
      </c>
      <c r="I7" t="s">
        <v>64</v>
      </c>
      <c r="J7" t="s">
        <v>29</v>
      </c>
      <c r="K7">
        <v>11</v>
      </c>
      <c r="L7">
        <v>13</v>
      </c>
      <c r="M7">
        <v>0</v>
      </c>
      <c r="N7">
        <v>13</v>
      </c>
      <c r="O7" t="s">
        <v>65</v>
      </c>
      <c r="P7">
        <v>0</v>
      </c>
      <c r="Q7" t="s">
        <v>22</v>
      </c>
      <c r="R7" s="6">
        <f t="shared" si="0"/>
        <v>1</v>
      </c>
      <c r="S7" t="s">
        <v>66</v>
      </c>
      <c r="T7" s="3" t="s">
        <v>69</v>
      </c>
    </row>
    <row r="8" spans="1:20" ht="25" customHeight="1">
      <c r="A8" t="s">
        <v>71</v>
      </c>
      <c r="B8">
        <v>2017</v>
      </c>
      <c r="C8" s="3" t="s">
        <v>70</v>
      </c>
      <c r="D8" s="2" t="s">
        <v>72</v>
      </c>
      <c r="E8" t="s">
        <v>73</v>
      </c>
      <c r="F8" t="s">
        <v>11</v>
      </c>
      <c r="G8" t="s">
        <v>11</v>
      </c>
      <c r="H8" t="s">
        <v>34</v>
      </c>
      <c r="I8" t="s">
        <v>11</v>
      </c>
      <c r="J8" t="s">
        <v>11</v>
      </c>
      <c r="K8">
        <v>33</v>
      </c>
      <c r="L8">
        <v>33</v>
      </c>
      <c r="M8">
        <v>28</v>
      </c>
      <c r="N8">
        <v>5</v>
      </c>
      <c r="O8" t="s">
        <v>74</v>
      </c>
      <c r="P8">
        <v>0</v>
      </c>
      <c r="Q8" t="s">
        <v>22</v>
      </c>
      <c r="R8" s="6">
        <f t="shared" si="0"/>
        <v>0.15151515151515152</v>
      </c>
      <c r="S8" t="s">
        <v>47</v>
      </c>
      <c r="T8" s="3" t="s">
        <v>123</v>
      </c>
    </row>
    <row r="9" spans="1:20" ht="27" customHeight="1">
      <c r="A9" t="s">
        <v>76</v>
      </c>
      <c r="B9">
        <v>2018</v>
      </c>
      <c r="C9" s="3" t="s">
        <v>78</v>
      </c>
      <c r="D9" s="2" t="s">
        <v>79</v>
      </c>
      <c r="E9" t="s">
        <v>77</v>
      </c>
      <c r="F9" t="s">
        <v>81</v>
      </c>
      <c r="G9" t="s">
        <v>29</v>
      </c>
      <c r="H9" t="s">
        <v>80</v>
      </c>
      <c r="I9" t="s">
        <v>81</v>
      </c>
      <c r="J9" t="s">
        <v>29</v>
      </c>
      <c r="K9">
        <v>17</v>
      </c>
      <c r="L9">
        <v>19</v>
      </c>
      <c r="M9">
        <v>7</v>
      </c>
      <c r="N9">
        <v>12</v>
      </c>
      <c r="O9" s="3" t="s">
        <v>82</v>
      </c>
      <c r="P9">
        <v>0</v>
      </c>
      <c r="Q9" t="s">
        <v>22</v>
      </c>
      <c r="R9" s="6">
        <f t="shared" si="0"/>
        <v>0.63157894736842102</v>
      </c>
      <c r="S9" t="s">
        <v>47</v>
      </c>
      <c r="T9" t="s">
        <v>75</v>
      </c>
    </row>
    <row r="10" spans="1:20" ht="47" customHeight="1">
      <c r="A10" s="3" t="s">
        <v>129</v>
      </c>
      <c r="B10">
        <v>2018</v>
      </c>
      <c r="C10" s="3" t="s">
        <v>128</v>
      </c>
      <c r="D10" s="5" t="s">
        <v>125</v>
      </c>
      <c r="E10" t="s">
        <v>126</v>
      </c>
      <c r="F10" t="s">
        <v>131</v>
      </c>
      <c r="G10" t="s">
        <v>130</v>
      </c>
      <c r="H10" t="s">
        <v>127</v>
      </c>
      <c r="I10" t="s">
        <v>132</v>
      </c>
      <c r="J10" t="s">
        <v>130</v>
      </c>
      <c r="K10">
        <v>8</v>
      </c>
      <c r="L10">
        <v>8</v>
      </c>
      <c r="M10">
        <v>0</v>
      </c>
      <c r="N10">
        <v>2</v>
      </c>
      <c r="O10" t="s">
        <v>56</v>
      </c>
      <c r="P10">
        <v>6</v>
      </c>
      <c r="Q10" t="s">
        <v>133</v>
      </c>
      <c r="R10" s="6">
        <f t="shared" si="0"/>
        <v>0.25</v>
      </c>
      <c r="S10" t="s">
        <v>47</v>
      </c>
      <c r="T10" s="3" t="s">
        <v>134</v>
      </c>
    </row>
    <row r="11" spans="1:20" ht="30" customHeight="1">
      <c r="A11" t="s">
        <v>87</v>
      </c>
      <c r="B11">
        <v>2018</v>
      </c>
      <c r="C11" s="3" t="s">
        <v>84</v>
      </c>
      <c r="D11" s="2" t="s">
        <v>85</v>
      </c>
      <c r="E11" t="s">
        <v>55</v>
      </c>
      <c r="F11" t="s">
        <v>56</v>
      </c>
      <c r="G11" t="s">
        <v>29</v>
      </c>
      <c r="H11" t="s">
        <v>86</v>
      </c>
      <c r="I11" t="s">
        <v>88</v>
      </c>
      <c r="J11" t="s">
        <v>29</v>
      </c>
      <c r="K11">
        <v>14</v>
      </c>
      <c r="L11">
        <v>14</v>
      </c>
      <c r="M11">
        <v>3</v>
      </c>
      <c r="N11">
        <v>11</v>
      </c>
      <c r="O11" s="3" t="s">
        <v>89</v>
      </c>
      <c r="P11">
        <v>0</v>
      </c>
      <c r="Q11" t="s">
        <v>22</v>
      </c>
      <c r="R11" s="6">
        <f t="shared" si="0"/>
        <v>0.7857142857142857</v>
      </c>
      <c r="S11" t="s">
        <v>47</v>
      </c>
      <c r="T11" s="3" t="s">
        <v>83</v>
      </c>
    </row>
    <row r="12" spans="1:20" ht="19" customHeight="1">
      <c r="A12" s="3" t="s">
        <v>93</v>
      </c>
      <c r="B12">
        <v>2019</v>
      </c>
      <c r="C12" s="3" t="s">
        <v>96</v>
      </c>
      <c r="D12" s="2" t="s">
        <v>94</v>
      </c>
      <c r="E12" t="s">
        <v>91</v>
      </c>
      <c r="F12" t="s">
        <v>95</v>
      </c>
      <c r="G12" t="s">
        <v>29</v>
      </c>
      <c r="H12" t="s">
        <v>92</v>
      </c>
      <c r="I12" s="3" t="s">
        <v>97</v>
      </c>
      <c r="J12" t="s">
        <v>29</v>
      </c>
      <c r="K12">
        <v>51</v>
      </c>
      <c r="L12">
        <v>51</v>
      </c>
      <c r="M12">
        <v>1</v>
      </c>
      <c r="N12">
        <v>38</v>
      </c>
      <c r="O12" s="3" t="s">
        <v>99</v>
      </c>
      <c r="P12">
        <v>12</v>
      </c>
      <c r="Q12" t="s">
        <v>98</v>
      </c>
      <c r="R12" s="6">
        <f t="shared" si="0"/>
        <v>0.74509803921568629</v>
      </c>
      <c r="S12" t="s">
        <v>100</v>
      </c>
      <c r="T12" s="3" t="s">
        <v>90</v>
      </c>
    </row>
    <row r="13" spans="1:20" ht="20" customHeight="1">
      <c r="A13" s="3" t="s">
        <v>109</v>
      </c>
      <c r="B13">
        <v>2019</v>
      </c>
      <c r="C13" s="3" t="s">
        <v>105</v>
      </c>
      <c r="D13" s="2" t="s">
        <v>110</v>
      </c>
      <c r="E13" t="s">
        <v>106</v>
      </c>
      <c r="F13" t="s">
        <v>104</v>
      </c>
      <c r="G13" t="s">
        <v>29</v>
      </c>
      <c r="H13" t="s">
        <v>107</v>
      </c>
      <c r="I13" t="s">
        <v>104</v>
      </c>
      <c r="J13" t="s">
        <v>29</v>
      </c>
      <c r="K13">
        <v>4</v>
      </c>
      <c r="L13">
        <v>6</v>
      </c>
      <c r="M13">
        <v>2</v>
      </c>
      <c r="N13">
        <v>4</v>
      </c>
      <c r="O13" s="3" t="s">
        <v>108</v>
      </c>
      <c r="P13">
        <v>0</v>
      </c>
      <c r="Q13" t="s">
        <v>22</v>
      </c>
      <c r="R13" s="6">
        <f t="shared" si="0"/>
        <v>0.66666666666666663</v>
      </c>
      <c r="S13" t="s">
        <v>102</v>
      </c>
      <c r="T13" s="3" t="s">
        <v>101</v>
      </c>
    </row>
    <row r="14" spans="1:20" ht="28" customHeight="1">
      <c r="A14" t="s">
        <v>114</v>
      </c>
      <c r="B14">
        <v>2019</v>
      </c>
      <c r="C14" s="3" t="s">
        <v>111</v>
      </c>
      <c r="D14" s="2" t="s">
        <v>115</v>
      </c>
      <c r="E14" t="s">
        <v>35</v>
      </c>
      <c r="F14" t="s">
        <v>56</v>
      </c>
      <c r="G14" t="s">
        <v>29</v>
      </c>
      <c r="H14" t="s">
        <v>112</v>
      </c>
      <c r="I14" t="s">
        <v>56</v>
      </c>
      <c r="J14" t="s">
        <v>29</v>
      </c>
      <c r="K14">
        <v>9</v>
      </c>
      <c r="L14">
        <v>9</v>
      </c>
      <c r="M14">
        <v>1</v>
      </c>
      <c r="N14">
        <v>8</v>
      </c>
      <c r="O14" s="3" t="s">
        <v>56</v>
      </c>
      <c r="P14">
        <v>0</v>
      </c>
      <c r="Q14" t="s">
        <v>22</v>
      </c>
      <c r="R14" s="6">
        <f t="shared" si="0"/>
        <v>0.88888888888888884</v>
      </c>
      <c r="S14" t="s">
        <v>47</v>
      </c>
      <c r="T14" s="3" t="s">
        <v>113</v>
      </c>
    </row>
    <row r="15" spans="1:20" ht="21" customHeight="1">
      <c r="A15" t="s">
        <v>116</v>
      </c>
      <c r="B15">
        <v>2019</v>
      </c>
      <c r="C15" s="3" t="s">
        <v>118</v>
      </c>
      <c r="D15" s="2" t="s">
        <v>119</v>
      </c>
      <c r="E15" t="s">
        <v>117</v>
      </c>
      <c r="F15" t="s">
        <v>120</v>
      </c>
      <c r="G15" t="s">
        <v>29</v>
      </c>
      <c r="H15" t="s">
        <v>42</v>
      </c>
      <c r="I15" t="s">
        <v>44</v>
      </c>
      <c r="J15" t="s">
        <v>29</v>
      </c>
      <c r="K15">
        <v>10</v>
      </c>
      <c r="L15">
        <v>10</v>
      </c>
      <c r="M15">
        <v>2</v>
      </c>
      <c r="N15">
        <v>8</v>
      </c>
      <c r="O15" s="3" t="s">
        <v>121</v>
      </c>
      <c r="P15">
        <v>0</v>
      </c>
      <c r="Q15" t="s">
        <v>22</v>
      </c>
      <c r="R15" s="6">
        <f t="shared" si="0"/>
        <v>0.8</v>
      </c>
      <c r="S15" t="s">
        <v>47</v>
      </c>
      <c r="T15" s="3" t="s">
        <v>122</v>
      </c>
    </row>
    <row r="16" spans="1:20">
      <c r="R16" s="6">
        <f>AVERAGE(R3:R15)</f>
        <v>0.64101334408089106</v>
      </c>
    </row>
    <row r="17" spans="18:18">
      <c r="R17" s="6">
        <f>STDEV(R3:R15)</f>
        <v>0.26926143384538376</v>
      </c>
    </row>
  </sheetData>
  <phoneticPr fontId="7"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Ruler="0" workbookViewId="0">
      <selection activeCell="E18" sqref="E18"/>
    </sheetView>
  </sheetViews>
  <sheetFormatPr baseColWidth="10" defaultRowHeight="15" x14ac:dyDescent="0"/>
  <sheetData>
    <row r="1" spans="1:5">
      <c r="A1" t="s">
        <v>137</v>
      </c>
      <c r="B1" t="s">
        <v>138</v>
      </c>
      <c r="C1" t="s">
        <v>139</v>
      </c>
      <c r="D1" t="s">
        <v>140</v>
      </c>
      <c r="E1" t="s">
        <v>141</v>
      </c>
    </row>
    <row r="2" spans="1:5">
      <c r="A2" t="s">
        <v>142</v>
      </c>
      <c r="B2" t="s">
        <v>143</v>
      </c>
      <c r="C2" t="s">
        <v>144</v>
      </c>
      <c r="D2" t="s">
        <v>145</v>
      </c>
      <c r="E2" t="s">
        <v>146</v>
      </c>
    </row>
    <row r="3" spans="1:5" ht="23" customHeight="1">
      <c r="A3" t="s">
        <v>142</v>
      </c>
      <c r="B3" t="s">
        <v>143</v>
      </c>
      <c r="C3" t="s">
        <v>147</v>
      </c>
      <c r="D3" t="s">
        <v>148</v>
      </c>
      <c r="E3" s="3" t="s">
        <v>149</v>
      </c>
    </row>
    <row r="4" spans="1:5">
      <c r="A4" t="s">
        <v>150</v>
      </c>
      <c r="B4" t="s">
        <v>143</v>
      </c>
      <c r="C4" t="s">
        <v>151</v>
      </c>
      <c r="D4" t="s">
        <v>152</v>
      </c>
      <c r="E4" t="s">
        <v>153</v>
      </c>
    </row>
    <row r="5" spans="1:5">
      <c r="A5" t="s">
        <v>154</v>
      </c>
      <c r="B5" t="s">
        <v>155</v>
      </c>
      <c r="C5" t="s">
        <v>156</v>
      </c>
      <c r="D5" t="s">
        <v>152</v>
      </c>
      <c r="E5" t="s">
        <v>157</v>
      </c>
    </row>
    <row r="6" spans="1:5">
      <c r="A6" t="s">
        <v>142</v>
      </c>
      <c r="B6" t="s">
        <v>143</v>
      </c>
      <c r="C6" t="s">
        <v>158</v>
      </c>
      <c r="D6" t="s">
        <v>159</v>
      </c>
      <c r="E6" t="s">
        <v>160</v>
      </c>
    </row>
    <row r="7" spans="1:5">
      <c r="A7" t="s">
        <v>142</v>
      </c>
      <c r="B7" t="s">
        <v>143</v>
      </c>
      <c r="C7" t="s">
        <v>161</v>
      </c>
      <c r="D7" t="s">
        <v>159</v>
      </c>
      <c r="E7" t="s">
        <v>162</v>
      </c>
    </row>
    <row r="8" spans="1:5">
      <c r="A8" t="s">
        <v>163</v>
      </c>
      <c r="B8" t="s">
        <v>143</v>
      </c>
      <c r="C8" t="s">
        <v>164</v>
      </c>
      <c r="D8" t="s">
        <v>159</v>
      </c>
      <c r="E8" t="s">
        <v>165</v>
      </c>
    </row>
    <row r="9" spans="1:5">
      <c r="A9" t="s">
        <v>166</v>
      </c>
      <c r="B9" t="s">
        <v>167</v>
      </c>
      <c r="C9" t="s">
        <v>168</v>
      </c>
      <c r="D9" t="s">
        <v>169</v>
      </c>
      <c r="E9" t="s">
        <v>170</v>
      </c>
    </row>
    <row r="10" spans="1:5">
      <c r="A10" t="s">
        <v>171</v>
      </c>
      <c r="B10" t="s">
        <v>172</v>
      </c>
      <c r="C10" t="s">
        <v>173</v>
      </c>
      <c r="D10" t="s">
        <v>174</v>
      </c>
      <c r="E10" t="s">
        <v>175</v>
      </c>
    </row>
    <row r="11" spans="1:5">
      <c r="A11" t="s">
        <v>176</v>
      </c>
      <c r="B11" t="s">
        <v>177</v>
      </c>
      <c r="C11" t="s">
        <v>178</v>
      </c>
      <c r="D11" t="s">
        <v>179</v>
      </c>
      <c r="E11" t="s">
        <v>180</v>
      </c>
    </row>
    <row r="12" spans="1:5">
      <c r="A12" t="s">
        <v>181</v>
      </c>
      <c r="B12" t="s">
        <v>143</v>
      </c>
      <c r="C12" t="s">
        <v>182</v>
      </c>
      <c r="D12" t="s">
        <v>174</v>
      </c>
      <c r="E12" t="s">
        <v>183</v>
      </c>
    </row>
    <row r="13" spans="1:5">
      <c r="A13" t="s">
        <v>184</v>
      </c>
      <c r="B13" t="s">
        <v>143</v>
      </c>
      <c r="C13" t="s">
        <v>185</v>
      </c>
      <c r="D13" t="s">
        <v>174</v>
      </c>
      <c r="E13" t="s">
        <v>186</v>
      </c>
    </row>
    <row r="14" spans="1:5">
      <c r="A14" t="s">
        <v>187</v>
      </c>
      <c r="B14" t="s">
        <v>188</v>
      </c>
      <c r="C14" t="s">
        <v>189</v>
      </c>
      <c r="D14" t="s">
        <v>190</v>
      </c>
      <c r="E14" t="s">
        <v>191</v>
      </c>
    </row>
    <row r="15" spans="1:5">
      <c r="A15" t="s">
        <v>192</v>
      </c>
      <c r="B15" t="s">
        <v>193</v>
      </c>
      <c r="C15" t="s">
        <v>173</v>
      </c>
      <c r="D15" t="s">
        <v>194</v>
      </c>
      <c r="E15" t="s">
        <v>195</v>
      </c>
    </row>
    <row r="16" spans="1:5">
      <c r="A16" t="s">
        <v>196</v>
      </c>
      <c r="B16" t="s">
        <v>143</v>
      </c>
      <c r="C16" t="s">
        <v>168</v>
      </c>
      <c r="D16" t="s">
        <v>169</v>
      </c>
      <c r="E16" t="s">
        <v>197</v>
      </c>
    </row>
    <row r="17" spans="1:5" ht="16" customHeight="1">
      <c r="A17" t="s">
        <v>198</v>
      </c>
      <c r="B17" t="s">
        <v>143</v>
      </c>
      <c r="C17" t="s">
        <v>199</v>
      </c>
      <c r="D17" t="s">
        <v>200</v>
      </c>
      <c r="E17" s="3" t="s">
        <v>201</v>
      </c>
    </row>
    <row r="18" spans="1:5" ht="20" customHeight="1">
      <c r="A18" t="s">
        <v>202</v>
      </c>
      <c r="B18" t="s">
        <v>143</v>
      </c>
      <c r="C18" t="s">
        <v>203</v>
      </c>
      <c r="D18" t="s">
        <v>204</v>
      </c>
      <c r="E18" s="3" t="s">
        <v>205</v>
      </c>
    </row>
    <row r="19" spans="1:5">
      <c r="A19" t="s">
        <v>206</v>
      </c>
      <c r="B19" t="s">
        <v>143</v>
      </c>
      <c r="C19" t="s">
        <v>203</v>
      </c>
      <c r="D19" t="s">
        <v>207</v>
      </c>
      <c r="E19" t="s">
        <v>208</v>
      </c>
    </row>
    <row r="20" spans="1:5" ht="16" customHeight="1">
      <c r="A20" t="s">
        <v>209</v>
      </c>
      <c r="B20" t="s">
        <v>143</v>
      </c>
      <c r="C20" t="s">
        <v>210</v>
      </c>
      <c r="D20" t="s">
        <v>207</v>
      </c>
      <c r="E20" s="3" t="s">
        <v>211</v>
      </c>
    </row>
    <row r="21" spans="1:5" ht="28" customHeight="1">
      <c r="A21" t="s">
        <v>212</v>
      </c>
      <c r="B21" t="s">
        <v>143</v>
      </c>
      <c r="C21" t="s">
        <v>213</v>
      </c>
      <c r="D21" t="s">
        <v>214</v>
      </c>
      <c r="E21" s="3" t="s">
        <v>215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Author Affiliation</vt:lpstr>
      <vt:lpstr>Funding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Sarai Mirjam Keestra</dc:creator>
  <cp:lastModifiedBy>Sarai Mirjam Keestra</cp:lastModifiedBy>
  <dcterms:created xsi:type="dcterms:W3CDTF">2020-07-18T11:29:31Z</dcterms:created>
  <dcterms:modified xsi:type="dcterms:W3CDTF">2020-07-20T15:47:34Z</dcterms:modified>
</cp:coreProperties>
</file>