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shtm-my.sharepoint.com/personal/lsh2100817_lshtm_ac_uk/Documents/PhD Work/Paper 3 - HBP framework/Submission v2/"/>
    </mc:Choice>
  </mc:AlternateContent>
  <xr:revisionPtr revIDLastSave="252" documentId="8_{10599B1B-58F6-4425-A7C8-D6E810719C15}" xr6:coauthVersionLast="47" xr6:coauthVersionMax="47" xr10:uidLastSave="{1D65E9A3-35DB-40C4-956A-5A1B1ECF113D}"/>
  <bookViews>
    <workbookView xWindow="-120" yWindow="-120" windowWidth="51840" windowHeight="21120" xr2:uid="{B0022F66-3470-4A37-9184-FD09FA0F2E8E}"/>
  </bookViews>
  <sheets>
    <sheet name="1 Search strategy" sheetId="8" r:id="rId1"/>
    <sheet name="2 Paper Extraction" sheetId="1" r:id="rId2"/>
    <sheet name="3 Survey Result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4" l="1"/>
  <c r="P17" i="4"/>
  <c r="O17" i="4"/>
  <c r="N17" i="4"/>
  <c r="W14" i="4"/>
  <c r="V14" i="4"/>
  <c r="U14" i="4"/>
  <c r="U13" i="4"/>
  <c r="W12" i="4"/>
  <c r="V12" i="4"/>
  <c r="U12" i="4"/>
  <c r="W11" i="4"/>
  <c r="V11" i="4"/>
  <c r="U11" i="4"/>
  <c r="U10" i="4"/>
  <c r="W9" i="4"/>
  <c r="V9" i="4"/>
  <c r="U9" i="4"/>
  <c r="W8" i="4"/>
  <c r="V8" i="4"/>
  <c r="U8" i="4"/>
  <c r="W7" i="4"/>
  <c r="V7" i="4"/>
  <c r="U7" i="4"/>
  <c r="U6" i="4"/>
  <c r="W5" i="4"/>
  <c r="V5" i="4"/>
  <c r="U5" i="4"/>
  <c r="W4" i="4"/>
  <c r="V4" i="4"/>
  <c r="U4" i="4"/>
  <c r="W3" i="4"/>
  <c r="V3" i="4"/>
  <c r="U3" i="4"/>
  <c r="U18" i="4" l="1"/>
  <c r="Y14" i="4" s="1"/>
  <c r="X7" i="4"/>
  <c r="Y7" i="4"/>
  <c r="X12" i="4"/>
  <c r="Y12" i="4"/>
  <c r="Y3" i="4"/>
  <c r="Y13" i="4"/>
  <c r="X4" i="4"/>
  <c r="Y4" i="4"/>
  <c r="X9" i="4"/>
  <c r="Y9" i="4"/>
  <c r="Y10" i="4"/>
  <c r="Y6" i="4"/>
  <c r="Y11" i="4"/>
  <c r="X13" i="4"/>
  <c r="Y5" i="4"/>
  <c r="X11" i="4"/>
  <c r="X6" i="4"/>
  <c r="X10" i="4"/>
  <c r="X8" i="4"/>
  <c r="X3" i="4"/>
  <c r="Y8" i="4"/>
  <c r="X14" i="4" l="1"/>
  <c r="X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tc={1280EB95-8FEF-4849-9B62-31A7EF1BC815}</author>
    <author>tc={4A15F14E-6069-4659-89F4-72DC85149A41}</author>
    <author>tc={69678B8E-B46E-461A-ACD5-50EDE267F423}</author>
  </authors>
  <commentList>
    <comment ref="I6" authorId="0" shapeId="0" xr:uid="{1280EB95-8FEF-4849-9B62-31A7EF1BC815}">
      <text>
        <t>[Threaded comment]
Your version of Excel allows you to read this threaded comment; however, any edits to it will get removed if the file is opened in a newer version of Excel. Learn more: https://go.microsoft.com/fwlink/?linkid=870924
Comment:
    Validate with Hassan and Gerard whether all countries they filled the survey for used expert opinion</t>
      </text>
    </comment>
    <comment ref="L6" authorId="1" shapeId="0" xr:uid="{4A15F14E-6069-4659-89F4-72DC85149A41}">
      <text>
        <t>[Threaded comment]
Your version of Excel allows you to read this threaded comment; however, any edits to it will get removed if the file is opened in a newer version of Excel. Learn more: https://go.microsoft.com/fwlink/?linkid=870924
Comment:
    Need clarity - does this mean they simply filled 70% of missing ICERs with the threshold?</t>
      </text>
    </comment>
    <comment ref="K8" authorId="2" shapeId="0" xr:uid="{69678B8E-B46E-461A-ACD5-50EDE267F423}">
      <text>
        <t xml:space="preserve">[Threaded comment]
Your version of Excel allows you to read this threaded comment; however, any edits to it will get removed if the file is opened in a newer version of Excel. Learn more: https://go.microsoft.com/fwlink/?linkid=870924
Comment:
    Validate whether they did do expert opinion for 477 interventions
</t>
      </text>
    </comment>
  </commentList>
</comments>
</file>

<file path=xl/sharedStrings.xml><?xml version="1.0" encoding="utf-8"?>
<sst xmlns="http://schemas.openxmlformats.org/spreadsheetml/2006/main" count="618" uniqueCount="370">
  <si>
    <t>MEDLINE search strategy</t>
  </si>
  <si>
    <t>(health benefit* package* or HBP or benefit* package or health service* package or essential health service* or health intervention* or health service* coverage or global health system).ti,ab,kf.</t>
  </si>
  <si>
    <t>(cost-effectiveness or WHO CHOICE or rapid health technology assessment or opportunity cost*).ti,ab,kf.</t>
  </si>
  <si>
    <t>(assessment* or analys* or method* or appraisal or priority setting).ti,kf,ab.</t>
  </si>
  <si>
    <t>1 and 2 and 3</t>
  </si>
  <si>
    <t xml:space="preserve">Methods </t>
  </si>
  <si>
    <t>Time and capacity</t>
  </si>
  <si>
    <t>Data and transferability</t>
  </si>
  <si>
    <t>#</t>
  </si>
  <si>
    <t>Country</t>
  </si>
  <si>
    <t>Title</t>
  </si>
  <si>
    <t>Type</t>
  </si>
  <si>
    <t>Updated type based on survey</t>
  </si>
  <si>
    <t>Assessment</t>
  </si>
  <si>
    <t>Tools or databases used</t>
  </si>
  <si>
    <t>Time</t>
  </si>
  <si>
    <t>Capacity</t>
  </si>
  <si>
    <t>Data</t>
  </si>
  <si>
    <t>Relevance</t>
  </si>
  <si>
    <t>Quality (evidence assessment)</t>
  </si>
  <si>
    <t>Challenges/notes</t>
  </si>
  <si>
    <t>Notes for the survey</t>
  </si>
  <si>
    <t>Ethiopia</t>
  </si>
  <si>
    <t>Revision of the Ethiopian Essential Health Service Package: An Explication of the Process and Methods Used</t>
  </si>
  <si>
    <t>Expert opinion</t>
  </si>
  <si>
    <t>C/e done using mixed methods incl: WHO CHOICE for 144 interventions to estimate ACERs using local data inputs; DCP3 and Tufts and peer-reviewed lit for 382 interventions. For 492 interventions 'expert opinion' was applied' - no details. See detailed papers for each method</t>
  </si>
  <si>
    <t>CHOICE, Tufts, peer reviewed lit for c/e. Costing done in OHT for 438 interventions, excel for the remaining 580.</t>
  </si>
  <si>
    <t>1.5 years for the whole revision</t>
  </si>
  <si>
    <t>systematic reviewing skills</t>
  </si>
  <si>
    <t>CHOICE, peer-reviewed lit, Tufts, DCP</t>
  </si>
  <si>
    <t>Priority to Ethiopia or LICs and newer studies</t>
  </si>
  <si>
    <t>Contextualization based on CHEERS 10 point checklist (plus Drummond checklist)</t>
  </si>
  <si>
    <t xml:space="preserve">Transferability and standardization of results remains imperfect bc of inconsistent design (discounting, perspective, currency, etc), and inconsistent and non transparent reporting. Also, demographic, epidemiological, and health systems variations across settings where originals studies were conducted made transferability of ICERs challenging. </t>
  </si>
  <si>
    <t>We are particularly interested in understanding how you assessed cost-effectiveness using expert opinion for 492 interventions. We are also interested in understanding more details about the transferability criteria you used to ensure studies were relevant to the Ethiopian context. Finally, we are interested to know of any reflections about using a comination of CHOICE, literature, and expert opinion.</t>
  </si>
  <si>
    <t>Iran</t>
  </si>
  <si>
    <t>The Use of Evidence-Informed Deliberative Processes for Health Insurance Benefit Package Revision in Iran</t>
  </si>
  <si>
    <t>Review + new model</t>
  </si>
  <si>
    <t>Cost-effectiveness was assessed based on 'expert judgment' only</t>
  </si>
  <si>
    <t>2 years for the whole HBP review</t>
  </si>
  <si>
    <t xml:space="preserve">Task force on evidence collection scored performance of services on the basis of evidence and gave 1-3 starts </t>
  </si>
  <si>
    <t>We are particularly interested in understanding how you assessed cost-effectiveness using expert judgment.</t>
  </si>
  <si>
    <t>Argentina</t>
  </si>
  <si>
    <t>Evidence-Informed Update of Argentina's Health Benefit Package: Application of a Rapid Review Methodology</t>
  </si>
  <si>
    <t>Review</t>
  </si>
  <si>
    <t>Rapid HTAs undertaken based on IECS guidance. Info on c/e and budget impact classified as reasonable, uncertain, or unreasonable taking into account per capita GDP, catastrophic health expenditures, and health budget characteristics. Assesses only 'high priority interventions' which are those which are covered but it is necessary to redefine or modify the population, frequency, scope, coverage conditions; its exclusion is proposed; or the tech could be effective but is not yet being covered mainly because of high costs</t>
  </si>
  <si>
    <t>Unspecified</t>
  </si>
  <si>
    <t>Says short period of time but doesn’t specify</t>
  </si>
  <si>
    <t>Rapid HTA - systematic reviewing</t>
  </si>
  <si>
    <t>Unclear</t>
  </si>
  <si>
    <t>Accounting for per capita GDP, catastrophic health expenditures, and health budget characteristics in Argentina, they classify c/e as reasonable, uncertain, or unreasonable</t>
  </si>
  <si>
    <t>GRADE</t>
  </si>
  <si>
    <t>This is like a more detailed review that classifies c/e information instead of using a threshold - actually have a more sophisticated analysis of evidence of c/e e.g. either its cost-saving in AR, it's  c/e and is not high budget impact,  or incremental cost is high but the affected pop is small; it could maybe be c/e or it is not high budget impact would all be 'favorable'. Could maybe say it's an interesting mix of RR and de-facto</t>
  </si>
  <si>
    <t>We are particularly interested in understanding your assessment of cost-effectiveness. The paper says you took into account per capita GDP, catastrophic health expenditures, and health budget characteristics in Argentina. In the question about your methods, it would be great if you could describe this in more detail.</t>
  </si>
  <si>
    <t>Contextualization of cost-effectiveness evidence from literature for 382 health interventions for the Ethiopian essential health services package revision</t>
  </si>
  <si>
    <t>Search of MEDLINE and EMBASE for DALY/QALY/LYG studies. Only ACERs. Only provider perspective. Extracted info on cost, effectiveness, ACER. Coverted to 2019 USD.</t>
  </si>
  <si>
    <t>MEDLINE and EMBASE</t>
  </si>
  <si>
    <t>8 months for the c/e assessment</t>
  </si>
  <si>
    <t>systematic reviewing skills, understanding of economic evaluations</t>
  </si>
  <si>
    <t>Only studies from MEDLINE and EMBASE</t>
  </si>
  <si>
    <t>Transferability based on context and quality. For context, preference to studies from LICs, esp SSA; HIC studies included if nothing else. Preference to newer studies. Excluded studies where context varied too much from ethiopia.</t>
  </si>
  <si>
    <t>Drummond checklist, if scored 7/10, included. Questions incl: well defined questions; description of alternative; effectiveness established; all relevance costs and consequences; appropriate measurement; credible valuation; differnetial timing; incremetnal costs and consequences; allowance for uncertainty; all results concerned to users.</t>
  </si>
  <si>
    <t>We are particularly interested in understanding why you chose to use EMBASE and MEDLINE instead of using Tufts.</t>
  </si>
  <si>
    <t>Malawi</t>
  </si>
  <si>
    <t>Supporting the development of a health benefits package in Malawi</t>
  </si>
  <si>
    <t>Only says it sourced info from Tufts and CHOICE. No additional info provided.</t>
  </si>
  <si>
    <t>Tufts and CHOICE</t>
  </si>
  <si>
    <t>No other info in the public domain. Could cite authors' experience and say- the reviewed only Tufts bc CHOICE wasn't ready. Selected based on relevance to Africa. Coverted costs to 2016 USD using standard inflation rates and recalculcated the ICER.</t>
  </si>
  <si>
    <t>We are particularly interested in more details on your methodology, including the criteria you used to select the studies.</t>
  </si>
  <si>
    <t>Pakistan</t>
  </si>
  <si>
    <t>Assessing Global Evidence on Cost-Effectiveness to Inform Development of Pakistan's Essential Package of Health Services</t>
  </si>
  <si>
    <t>7 step process: 1 - scoping. 2 - familiarize with interventions. 3 - find ICERs using tufts. 4 - review for inclusion for relevance and quality 5- select most relevant ICERs 6 - score 'quality' according to geographic relevance and partial or exact match of intervention 7 - summarize</t>
  </si>
  <si>
    <t>Tufts; HiP for presentation</t>
  </si>
  <si>
    <t>Says short period of time but doesn't specify</t>
  </si>
  <si>
    <t>Systematic reviewing and understanding of interventions</t>
  </si>
  <si>
    <t>Tufts registry</t>
  </si>
  <si>
    <t>Welte knock out criteria incl relevance of the intervention, relevance of comparator, and scored for partial or exact match. Also included geographic relevance - preference to Pakistan or anotehr LMIC</t>
  </si>
  <si>
    <t>Welte knock out criteria acceptable quality according to CHEERS</t>
  </si>
  <si>
    <t>We are particularly interested in understanding how long the cost-effectiveness assessment took, which is included in the questions in the survey.</t>
  </si>
  <si>
    <t>Philippines</t>
  </si>
  <si>
    <t>Priority Setting for Health Service Coverage Decisions Supported by Public Spending: Experience from the Philippines</t>
  </si>
  <si>
    <t>Transfer</t>
  </si>
  <si>
    <t>Started with CEA evidence from DCP 2015. If not in DCP, did a lit search in google scholar, EBSCO, tufts</t>
  </si>
  <si>
    <t>DCP, google scholar, EBSCO, Tufts</t>
  </si>
  <si>
    <t>No specified</t>
  </si>
  <si>
    <t>Systematic reviewing</t>
  </si>
  <si>
    <t>From databases listed in G</t>
  </si>
  <si>
    <t xml:space="preserve">Literally no info about how they picked the studies. Just the info the extracted which does incl country and income level of country of study. Interventions were potentially c/e if they were c/e in the country they were assessed … </t>
  </si>
  <si>
    <t>Also no info about this and nothing extracted</t>
  </si>
  <si>
    <t>Applied the pareto principle to Bod :)</t>
  </si>
  <si>
    <t xml:space="preserve">We are particularly interested in understanding 1) how you decided whether the DCP estimates you used were transferable to the local setting and 2)  a bit more about how you chose the studies you included from the peer-reviewed literature. Hopefully the questions in the survey should answer these, but pls feel free to specify more in the open-ended question at the end. </t>
  </si>
  <si>
    <t>Ghana</t>
  </si>
  <si>
    <t>Supporting a review of the benefits package of the national health insurance scheme in Ghana</t>
  </si>
  <si>
    <t>Took interventions from the OHT costing tool and search for CEA evidence in Tufts. Did micro costing for interventions incl meds, consumables, lodging, salaries. Resource use estimated using OHT + expert opinion. Estimated NHB using sourced estimates of effects from Tufts and local of costs.</t>
  </si>
  <si>
    <t>Tufts, OHT</t>
  </si>
  <si>
    <t>Preference to SSA studies, otherwise anything goes. Assessed applicability to Ghana based on similarity of disease prevalence and similarity of income level</t>
  </si>
  <si>
    <t>Quality scores from tufts</t>
  </si>
  <si>
    <t>Rapid CEA - taking separate estimates of c and e from the lit and recalculating?</t>
  </si>
  <si>
    <t>Generalised cost-effectiveness analysis of 159 health interventions for the Ethiopian essential health service package</t>
  </si>
  <si>
    <t>Used CHOICE to estimate ACERs for 77 interventions on RMNCH, infectious disease and water and sanitiation, and 82 interventions for NCDs.</t>
  </si>
  <si>
    <t>CHOICE and corresponding software from WHO incl spectrum, demproj, famplan,AIM, Time Impact Module, LiST, WHO CHOICE GCEA</t>
  </si>
  <si>
    <t>Cites 1 year being the full time for the HBP review</t>
  </si>
  <si>
    <t>Health econ modelling; understanding of CHOICE and all its supporting modules</t>
  </si>
  <si>
    <t>Global BoD weights, estimates of intervention impact from CHOICE, local drug prices, local HR costs, local adjustments for other costs e.g. cold chain, transport of malaria nets etc</t>
  </si>
  <si>
    <t>Mapped interventions from Ethiopia's long list of 1018 interventions in CHOICE to find 159 were aligned; accounts for local BoD weights from GBD; reviewed default data in CHOICE for pop, PIN, target pop, disease burden, effect size, and cost</t>
  </si>
  <si>
    <t>Careful checking of default values in CHOICE modules and updated with Ethiopian data where possible</t>
  </si>
  <si>
    <t>Eastern SSA + SE Asia</t>
  </si>
  <si>
    <t>Priority Setting in HIV, Tuberculosis, and Malaria – New Cost-Effectiveness Results From WHO-CHOICE</t>
  </si>
  <si>
    <t>Same as below but for HIV TB Malaria.</t>
  </si>
  <si>
    <t>WHO CHOICE incl OpenMalaria, Goals and TIME (TB) spectrum modules</t>
  </si>
  <si>
    <t>Not specified</t>
  </si>
  <si>
    <t>Using and navigating the WHO CHOICE modules and tools; economic evaluation</t>
  </si>
  <si>
    <t>WHO CHOICE default data</t>
  </si>
  <si>
    <t>Same as below.</t>
  </si>
  <si>
    <t>Not specified, but followed a well-defined approach to WHO CHOICE which is sort of a reference case</t>
  </si>
  <si>
    <t>Cost-Effectiveness of Interventions to Improve Maternal, Newborn and Child Health Outcomes: A WHO-CHOICE Analysis for Eastern Sub-Saharan Africa and South-East Asia</t>
  </si>
  <si>
    <t>Assessment of MNCH interventiosn for SSA and SE Asia. Using CHOICE. Outcomes modelled using spectrum tool. Disease weights from GBD. Toolkit available for analyst to input their own data and make own estimations.</t>
  </si>
  <si>
    <t>WHO CHOICE incl spectrum impact modules for effects incl LiST and FamPlan; OHT for costing</t>
  </si>
  <si>
    <t>Interventions straight from WHO CHOICE which are 'currently recommended with adequate evidence'. Data inputs are all the WHO CHOICE default estimates from their disease models and costing in OHT</t>
  </si>
  <si>
    <t>some modules only evaluate impact on mortality, though for many interventions its more about morbidity. 
Benefit of this method is consistency in analysis across interventions</t>
  </si>
  <si>
    <t>Cost-Effectiveness of Population Level and Individual Level Interventions to Combat Non-communicable Disease in Eastern Sub-Saharan Africa and South East Asia: A WHO-CHOICE Analysis</t>
  </si>
  <si>
    <t>Same as above but for NCDs. Draws on a lot of WHO guidelines and packages e.g. the PEN package.</t>
  </si>
  <si>
    <t>WHO CHOICE incl spectrum impact modules; OHT for costing</t>
  </si>
  <si>
    <t>Same as above.</t>
  </si>
  <si>
    <t>Benefit - does a one-way sensitivity analysis (NOT PSA)
Hmmm quality - implicit in using local estimates of costs and other parameters where possible</t>
  </si>
  <si>
    <t>Reflections on the use of the World Health Organization’s (WHO) OneHealth Tool: Implications for health planning in low and middle income countries (LMICs)</t>
  </si>
  <si>
    <t>Assessment of c/e using OHT/WHO CHOICE; updated default data with local epi data, costs from health facility surveys, and expert opinion</t>
  </si>
  <si>
    <t>WHO CHOICE, OHT</t>
  </si>
  <si>
    <t>Used where possible local clinical guidelines; UN pop on demographics, GBD for BoD; desk review for effectiveness; desk review for coverage rates and expert opinion; primary data collection for costs (see table 1)</t>
  </si>
  <si>
    <t>Interventions were based on available models in OHT at the time -selected 12 interventions across 3 diseases. Local costs and other data were collected to populate CHOICE modules</t>
  </si>
  <si>
    <t>5-day workshop to review defaults, and used a consensus approach to modify as needed to fit the PL context.</t>
  </si>
  <si>
    <t xml:space="preserve">Limitaition to CHOICE - only specific modules </t>
  </si>
  <si>
    <t>Thailand</t>
  </si>
  <si>
    <t>Defining the Benefit Package of Thailand Universal Health Coverage Scheme: From Pragmatism to Sophistication</t>
  </si>
  <si>
    <t>New model</t>
  </si>
  <si>
    <t>The health economics working group, tasked by the NLEM sub-committee generates evidence on c/e within the local threshold. And the price negotiation working group negotiates for lowest possible price.</t>
  </si>
  <si>
    <t>No details - seems to suggest just standard c/e evidence being produced after a baseline package was already established</t>
  </si>
  <si>
    <t>We are particularly interested in locating more details on the methods you use to assess cost-effectiveness. We found a broad mention of methods in the HITAP 2012 process guideline, but were unable to identify further  details on the methods currently used to assess cost-effectiveness to update the package.</t>
  </si>
  <si>
    <t>Liberia</t>
  </si>
  <si>
    <t>Report on developing the Liberia Universal Health Coverage Essential Package of Health Services</t>
  </si>
  <si>
    <t>Review + expert opinion</t>
  </si>
  <si>
    <t>Cost-effectiveness estimates were drawn from DCP annexes, as well as local, regional, and global peer-reviewed literature.</t>
  </si>
  <si>
    <t>DCP-3, HiP tool</t>
  </si>
  <si>
    <t>Not reported</t>
  </si>
  <si>
    <t>DCP default ICERs</t>
  </si>
  <si>
    <t>We are particularly interested in understanding a bit more about your approach to cost-effectivness estimates beyond DCP. How were additional estimates obtained?</t>
  </si>
  <si>
    <t>Armenia, Cote d'Ivoire, Zimbabwe</t>
  </si>
  <si>
    <t>Using allocation efficiency analysis to inform HBP design for progressing towards UHC - proof of concept in countries seeking decision support</t>
  </si>
  <si>
    <t>Default ICERs are input based on DCP3. Users can 'calibrate' by substituting DCP values with values from Tufts. Default reduces health effects by 30% to reflect that "effect sizes may be lower when implemented at scale in the health system context".</t>
  </si>
  <si>
    <t>Not specific but says HiP 'reduces the time of allocative efficiency analysis'</t>
  </si>
  <si>
    <t>Not reported but obviously use of the HiP tool</t>
  </si>
  <si>
    <t>DCP defaults can be replaced with Tufts if deemed not relevant to local context</t>
  </si>
  <si>
    <t>Quality reduction factor applied directly to ICER's effect size to reduce it to reflect that effects may not be as good</t>
  </si>
  <si>
    <t>Revision of Malawi's HBP - a critical analysis of policy formulation and implementation</t>
  </si>
  <si>
    <r>
      <t xml:space="preserve">Reviewed Tufts first, and for gaps reviewed Pubmed. Searched for intervention name + c/e. </t>
    </r>
    <r>
      <rPr>
        <b/>
        <sz val="11"/>
        <color theme="1"/>
        <rFont val="Calibri"/>
        <family val="2"/>
        <scheme val="minor"/>
      </rPr>
      <t>Used this for a constrained optimization analysis to improve previous league tables to inform HBPs. Made sure drug costs didn’t exceed drug budget.</t>
    </r>
  </si>
  <si>
    <t>Tufts, PubMed</t>
  </si>
  <si>
    <t>Need to understand how to calculcate net health benefits from ICERs and review ICERs</t>
  </si>
  <si>
    <t>Tufts and Pubmed for ICERs</t>
  </si>
  <si>
    <t>Preference to studies in Malawi, East Africa, SSA, or last, other LMICs, preference to more recent studies</t>
  </si>
  <si>
    <t>Only found ICERs for 141/305 interventions. Excluded the others from analysis</t>
  </si>
  <si>
    <t>Uganda</t>
  </si>
  <si>
    <t>Supporting the revision of the health benefits package in Uganda - a constrained optimization report</t>
  </si>
  <si>
    <r>
      <rPr>
        <sz val="11"/>
        <color theme="1"/>
        <rFont val="Calibri"/>
        <family val="2"/>
        <scheme val="minor"/>
      </rPr>
      <t xml:space="preserve">Searched Tufts first. Then Pubmed. Summary table also mentions CHOICE. </t>
    </r>
    <r>
      <rPr>
        <b/>
        <sz val="11"/>
        <color theme="1"/>
        <rFont val="Calibri"/>
        <family val="2"/>
        <scheme val="minor"/>
      </rPr>
      <t>Built a constrained optimization model which chooses the optimal level of coverage for each possible intervention to maximize pop health, but within the available resources in Uganda.</t>
    </r>
  </si>
  <si>
    <t>Tufts, PubMed, CHOICE</t>
  </si>
  <si>
    <t>From tufts, pubmed, choice</t>
  </si>
  <si>
    <t>Relevance criteria included: comparator is null; the styudy was conducted in Uganda; the study was conducted in SSA; the study was of high quality according to Tufts quality scoring</t>
  </si>
  <si>
    <t>Quality according to tufts score</t>
  </si>
  <si>
    <t>This study is about the constrained optimization model rather than c/e itself so c/e is a small focus</t>
  </si>
  <si>
    <t>Kazakhstan</t>
  </si>
  <si>
    <t>The use of evidence-informed deliberative processes for health benefits package design in Kazakhstan</t>
  </si>
  <si>
    <t>Says one c/e study in country was used, and other c/e estimates were based on international evidence with no further details.</t>
  </si>
  <si>
    <t>Not specfied</t>
  </si>
  <si>
    <t>This is a process paper and thus does not really provide much detail on how c/e assessment was done. Either exclude this (and other process papers) or ask Rob if he wants all process papers to be included</t>
  </si>
  <si>
    <t>Zanzibar</t>
  </si>
  <si>
    <t>Zanzibar Essential Healthcare Package Report</t>
  </si>
  <si>
    <t>Default values in FairChoice, validated them using peer reviewed publications and grey literature from 2010 to 2019</t>
  </si>
  <si>
    <t>FairChoices</t>
  </si>
  <si>
    <t>Not specified but need to understand fairchoices tool</t>
  </si>
  <si>
    <t>DCP3 + published and grey lit</t>
  </si>
  <si>
    <t>Cost effectiveness just wrapped into a bunch of other things</t>
  </si>
  <si>
    <t>Afghanistan (added by survey respondent)</t>
  </si>
  <si>
    <t>Lessons from the development process of the Afghanistan integrated package of essential health services</t>
  </si>
  <si>
    <t xml:space="preserve">Used DCP values for c/e </t>
  </si>
  <si>
    <t>General</t>
  </si>
  <si>
    <t>Methods</t>
  </si>
  <si>
    <t xml:space="preserve">Wrap up </t>
  </si>
  <si>
    <t>Which of the following papers did you co-author?</t>
  </si>
  <si>
    <t>What type of health benefits package (HBP) assessment did you undertake?</t>
  </si>
  <si>
    <t xml:space="preserve">How many interventions did you assess?
"Interventions" refers to the number of health services that you assessed based on local criteria. In other words, for how many health services did you measure cost-effectiveness? </t>
  </si>
  <si>
    <t># of interventions</t>
  </si>
  <si>
    <t xml:space="preserve">We have identified four broad methods used for cost-effectiveness in benefits package design, based on a rapid review of the literature. Which of these was the primary method you used? 
</t>
  </si>
  <si>
    <t>Method</t>
  </si>
  <si>
    <t xml:space="preserve">If you used more than one of the methods in the previous question, please list all methods that you used, and briefly describe how many interventions you assessed using each. </t>
  </si>
  <si>
    <t>Interventions per method</t>
  </si>
  <si>
    <t>If you used "expert opinion" to elicit cost-effectiveness estimates, please briefly explain which experts you consulted, how they were identified, how many experts you consulted, how their expert opinion was elicited, and how final estimates of cost-effectiveness were chosen.
If you did not use expert opinion, please indicate "N/A"</t>
  </si>
  <si>
    <t>If you used "expert opinion" to elicit cost-effectiveness estimates, please briefly explain how/whether you ensured the estimates were relevant to the local context, and of good quality. 
If you did not use expert opinion, please indicate "N/A"</t>
  </si>
  <si>
    <t>We're seeking to understand better why you chose the method that you did. Please rank the below considerations from most to least important, where 1 is the most important and 4 is the least important.   [Analytical time available]</t>
  </si>
  <si>
    <t>We're seeking to understand better why you chose the method that you did. Please rank the below considerations from most to least important, where 1 is the most important and 4 is the least important.   [Data available ]</t>
  </si>
  <si>
    <t>We're seeking to understand better why you chose the method that you did. Please rank the below considerations from most to least important, where 1 is the most important and 4 is the least important.   [Capacity of the assessment team]</t>
  </si>
  <si>
    <t>We're seeking to understand better why you chose the method that you did. Please rank the below considerations from most to least important, where 1 is the most important and 4 is the least important.   [Quality/transferability of the values obtained]</t>
  </si>
  <si>
    <t xml:space="preserve">How many people were working on the cost-effectiveness assessment? This only includes the individuals who were designing and carrying out the assessment. If you used expert opinion, the experts participating should not be included in this count, only those collecting/recording expert opinions. </t>
  </si>
  <si>
    <t>Were the individuals working on cost-effectiveness working full-time or part-time?</t>
  </si>
  <si>
    <t>FTE per person</t>
  </si>
  <si>
    <t>Total FTEs</t>
  </si>
  <si>
    <t>Min time (weeks)</t>
  </si>
  <si>
    <t>Max time (weeks)</t>
  </si>
  <si>
    <t>Min time for average team (months)</t>
  </si>
  <si>
    <t>Max time for average team (months)</t>
  </si>
  <si>
    <t>Time: Assuming one person was working on the cost-effectiveness assessment full time, how much analytical time would you estimate it took for them to assess the cost-effectiveness for ONE intervention, on average? Please consider that this is only applied to cost-effectiveness, not additional criteria.</t>
  </si>
  <si>
    <t xml:space="preserve">Time: How much analytical time would you estimate it took your team to assess the cost-effectiveness of all of the interventions for your HBP assessment? 
Please note this is the time it took to complete the cost-effectiveness assessment only. It excludes the assessment of any other criteria, and it also excludes appraisal time. </t>
  </si>
  <si>
    <t xml:space="preserve">Capacity: Which university-level technical skills did the team assessing cost-effectiveness have? Check all skills that apply. Add any additional skills to "other". </t>
  </si>
  <si>
    <t>Capacity: Which applied skills did the team assessing cost-effectiveness have? e.g. through work experience. Check all that apply and add any additional skills to "other".</t>
  </si>
  <si>
    <t>Data: Which data were used to estimate cost-effectiveness ratios for your assessment? Check all that apply and add others or comments in the 'other' box. 
Please note that each data type is linked to a specific method of the four we defined. E.g. if you used "review" as your method, you should only check the boxes where "review" is in parentheses. "Default" estimates refer to values which have been pre-loaded to HBP tools, such as the HiP tool, FairChoices tool, or WHO CHOICE models.
If there are additional data sources you used which are not listed, you can include them under "other".</t>
  </si>
  <si>
    <t>Revised data to only correspond to method used</t>
  </si>
  <si>
    <t xml:space="preserve">Data: If you were missing an ICER for a specific intervention, how did you fill the gap? </t>
  </si>
  <si>
    <t>Transferability: If you used the "review" method which looks at existing cost-effectiveness literature or estimates, did you explicitly use any of the below criteria to decide whether a study was transferable to your context and to include it? Check all that apply. [Geographic relevance/context (e.g. preference to low-income countries)]</t>
  </si>
  <si>
    <t>Transferability: If you used the "review" method which looks at existing cost-effectiveness literature or estimates, did you explicitly use any of the below criteria to decide whether a study was transferable to your context and to include it? Check all that apply. [Relevance of the intervention/comparator (e.g. the intervention was similar to that delivered in your setting)]</t>
  </si>
  <si>
    <t>Transferability: If you used the "review" method which looks at existing cost-effectiveness literature or estimates, did you explicitly use any of the below criteria to decide whether a study was transferable to your context and to include it? Check all that apply. [Relevance of time (e.g. preference to newer studies)]</t>
  </si>
  <si>
    <t>Transferability: If you used the "review" method which looks at existing cost-effectiveness literature or estimates, did you explicitly use any of the below criteria to decide whether a study was transferable to your context and to include it? Check all that apply. [Quality (e.g. you used the Tufts quality score or CHEERs checklist or another method to assess the overall quality of the study)]</t>
  </si>
  <si>
    <t>Transferability: If you used the "review" method which looks at existing cost-effectiveness literature or estimates, did you explicitly use any of the below criteria to decide whether a study was transferable to your context and to include it? Check all that apply. [I didn't consider explicit criteria (e.g. this may be true if you did a general review, or already assumed that DCP estimates were relevant and of high quality)]</t>
  </si>
  <si>
    <t>Transferability: If you used the "review" method which looks at existing cost-effectiveness literature or estimates, did you explicitly use any of the below criteria to decide whether a study was transferable to your context and to include it? Check all that apply. [Other]</t>
  </si>
  <si>
    <t>Transferability: If you used the "review" method which looks at existing cost-effectiveness literature or estimates, did you explicitly use any of the below criteria to decide whether a study was transferable to your context and to include it? Check all that apply. [N/A - I didn't use review]</t>
  </si>
  <si>
    <t>Transferability - review: If you specified "other" in the previous question, which additional criteria did you use to decide whether a study was included?</t>
  </si>
  <si>
    <t>Transferability - review: If you used the "review" method, were you guided by any of these transferability frameworks? 
If other, please specify which framework and provide a link to a summary or paper describing it.</t>
  </si>
  <si>
    <t>Transferability - review: If you used the "review" approach, did you evaluate the quality of the cost-effectiveness study based on any of the following reporting checklists?</t>
  </si>
  <si>
    <t>Transferability - review: If you used the "review" approach, did you make any adjustments to the cost-effectiveness ratio to improve their transferability/reduce potential bias? Please indicate one of the following, or describe your approach under 'other'</t>
  </si>
  <si>
    <t>If you'd had more time, data, or capacity to do your cost-effectiveness assessment, what would you have done differently?</t>
  </si>
  <si>
    <t>If you have any additional comments or reflections on the framework or this survey, please provide them here.</t>
  </si>
  <si>
    <t>Iran - The Use of Evidence-Informed Deliberative Processes for Health Insurance Benefit Package Revision in Iran</t>
  </si>
  <si>
    <t>Assessment of a disease-specific "cluster" (e.g. cancer services, cardiovascular services, other disease areas)</t>
  </si>
  <si>
    <t>Disease cluster</t>
  </si>
  <si>
    <t>9 interventions in the multiple sclerosis service package</t>
  </si>
  <si>
    <t>Two local cost-effectiveness studies were conducted for two expensive new drugs, Ocrelizumab and Alemtuzumab. Additionally, published cost-effectiveness studies for the remaining seven interventions were retrieved through a rapid review of databases.</t>
  </si>
  <si>
    <t>Review - 7; new model - 2</t>
  </si>
  <si>
    <t>N/A</t>
  </si>
  <si>
    <t>Part-time</t>
  </si>
  <si>
    <t>More than 10 working days</t>
  </si>
  <si>
    <t>3 to 6 months</t>
  </si>
  <si>
    <t>Health economics/econometrics;Clinical/medical (physicians, nurses, etc);Pharmacy;Epidemiology</t>
  </si>
  <si>
    <t>Cost-effectiveness analysis modelling (and related e.g. CBA, CMA, MCDA);Budget impact analysis;Clinical evidence synthesis;Evidence to policy translation</t>
  </si>
  <si>
    <t>Cost-effectiveness ratios from the peer-reviewed literature (review);Local unit costs incl drug prices, HR costs etc (transfer or new model);Local resource use estimates (transfer or new model);Local coverage estimates (transfer or new model);Local effectiveness evidence (transfer or new model);Regional or global effectiveness estimates (transfer or new model)</t>
  </si>
  <si>
    <t>Left the ICER blank, and reported that no ICER was found</t>
  </si>
  <si>
    <t>Yes</t>
  </si>
  <si>
    <t>No</t>
  </si>
  <si>
    <t>None</t>
  </si>
  <si>
    <t>No adjustments to the cost-effectiveness ratios were made</t>
  </si>
  <si>
    <t>I would prefer to do local economic evaluation for all new interventions that are candidate for inclusion in the package. For candidate interventions to exit the package, rapid review of economic evaluation documents is sufficient.</t>
  </si>
  <si>
    <t>Malawi - Revision of Malawi's HBP - a critical analysis of policy formulation and implementation</t>
  </si>
  <si>
    <t>Full health benefits package - assessment of all interventions in the HBP</t>
  </si>
  <si>
    <t>Full HBP</t>
  </si>
  <si>
    <t>We used Review and also expert opinion through MCDA</t>
  </si>
  <si>
    <t>For CEA we had information for 141 interventions, we used MCDA for all 305 even the ones that had CEA to ensure we could compare</t>
  </si>
  <si>
    <t>Review - 141; expert opinion - 305</t>
  </si>
  <si>
    <t>For the MCDA to reflect HSSP III and key stakeholder priorities, selection criteria and scoring parameters were proposed from the previous HBP and used in similar contexts and debated and defined through a participatory consensus-building process over 2 workshops with the Essential Health Package technical working group and the HSSP III steering committee, including about 55 programmatic, clinical, and policy experts. Selected criteria created a performance matrix for each intervention, including the severity of illness, effectiveness, poverty reduction, vulnerable populations, and level of care with definitions for each score attribute. Using the scoring parameters, each intervention was scored between 1 and 3 points using an excel file for each criterion through 3 workshops/meetings through first individual and then group consensus approach that included programmatic, clinical, and policy experts from government, funders, implementing partners and civil society (n=65 participants). Where applicable, participants were instructed to score interventions based on evidence-based data, such as diagnostic accuracy, preventative capacity, and treatment efficacy provided to them within the performance matrix or from their own literature review. Scoring was completed sequentially with adjustments through consensus building. Because not all criteria were assessed to be equally important by the policymakers and participants, criteria weights were assigned based on perceived relative importance gauged through individual and group surveys (n=25 from 10 individuals and 15 groups). Using the consensus scoring for each criterion, the final score of each intervention was the weighted average MCDA score.</t>
  </si>
  <si>
    <t>Had 2 people working for about 3 months full time, then 1 person for 8 months full time on the entire process. The rest worked a proportion of time.</t>
  </si>
  <si>
    <t>1-12 hours</t>
  </si>
  <si>
    <t>1 to 3 months</t>
  </si>
  <si>
    <t>Health economics/econometrics;Economics;Clinical/medical (physicians, nurses, etc);Epidemiology;Public health</t>
  </si>
  <si>
    <t>Cost-effectiveness analysis modelling (and related e.g. CBA, CMA, MCDA);Clinical evidence synthesis;Policy analysis;Health benefits packages;Evidence to policy translation</t>
  </si>
  <si>
    <t>Expert opinion (expert opinion);Cost-effectiveness ratios from studies the Tufts Registry (review);Cost-effectiveness ratios from the peer-reviewed literature (review);Cost-effectiveness ratios from peer-reviewed meta-analyses (e.g. those from IHME on HPV vaccination, rotavirus, HIV etc) (review);Local unit costs incl drug prices, HR costs etc (transfer or new model);Local resource use estimates (transfer or new model);Local coverage estimates (transfer or new model);Local burden of disease estimates (transfer or new model);Regional or global unit costs incl drug prices, HR costs etc (transfer or new model);Regional or global resource use estimates (transfer or new model)</t>
  </si>
  <si>
    <t>Expert opinion (expert opinion);Cost-effectiveness ratios from studies the Tufts Registry (review);Cost-effectiveness ratios from the peer-reviewed literature (review);Cost-effectiveness ratios from peer-reviewed meta-analyses (e.g. those from IHME on HPV vaccination, rotavirus, HIV etc) (review);</t>
  </si>
  <si>
    <t>Used MCDA methods from experts with objective criteria</t>
  </si>
  <si>
    <t>N/A, I didn't use review</t>
  </si>
  <si>
    <t>Most the tufts quality score</t>
  </si>
  <si>
    <t>Re-calculated cost-effectiveness ratios using local costs</t>
  </si>
  <si>
    <t xml:space="preserve">More time and people for literature review and transferrability review </t>
  </si>
  <si>
    <t>Armenia, Cote d'Ivoire, Zimbabwe - Using allocative efficiency analysis to inform HBP design for progressing towards UHC - proof of concept in countries seeking decision support</t>
  </si>
  <si>
    <t>Armenia</t>
  </si>
  <si>
    <t>The Armenia analysis mapped the approx. 3,700 HBP services to the EUHC interventions of DCP3. The mapping resulted in 135 interventions (or groups of services) that could be included in the mathematical optimization. These were organized into 19 DCP3 packages.</t>
  </si>
  <si>
    <t>Review: review and select published/estimated/synthesized ICERs (e.g. from Tufts registry, peer-reviewed literature, disease control priorities (DCP), etc)</t>
  </si>
  <si>
    <t>Addition: In 16 of 135 interventions retained in the HIPtool for the optimisation step, we did not use the default ICER but chose alternative ICER from literature or own estimate drawing on DCP3.</t>
  </si>
  <si>
    <t>Review - 135</t>
  </si>
  <si>
    <t>Health economics/econometrics;Clinical/medical (physicians, nurses, etc);Epidemiology;Public health</t>
  </si>
  <si>
    <t>Cost-effectiveness analysis modelling (and related e.g. CBA, CMA, MCDA);Budget impact analysis;Clinical evidence synthesis;Policy analysis;Health benefits packages;Ethics and values in policy decision making;Evidence to policy translation;Mathematical model development and application, program evaluation, M&amp;E, health system analysis</t>
  </si>
  <si>
    <t>Cost-effectiveness ratios from studies the Tufts Registry (review);Cost-effectiveness ratios (default) from Disease Control Priorities (review);Cost-effectiveness ratios (regional estimates ONLY) from WHO-CHOICE (review);Cost-effectiveness ratios from the peer-reviewed literature (review);Cost-effectiveness ratios from peer-reviewed meta-analyses (e.g. those from IHME on HPV vaccination, rotavirus, HIV etc) (review);Local unit costs incl drug prices, HR costs etc (transfer or new model);Local resource use estimates (transfer or new model);Local coverage estimates (transfer or new model);Local burden of disease estimates (transfer or new model);Regional or global burden of disease estimates (transfer or new model);Default unit costs incl drug prices, HR costs etc (transfer or new model)</t>
  </si>
  <si>
    <t>Cost-effectiveness ratios from studies the Tufts Registry (review);Cost-effectiveness ratios (default) from Disease Control Priorities (review);Cost-effectiveness ratios (regional estimates ONLY) from WHO-CHOICE (review);Cost-effectiveness ratios from the peer-reviewed literature (review);Cost-effectiveness ratios from peer-reviewed meta-analyses (e.g. those from IHME on HPV vaccination, rotavirus, HIV etc) (review)</t>
  </si>
  <si>
    <t>(note that all interventions specified in the HIPtool had a default ICER available)</t>
  </si>
  <si>
    <t>Adjusted ICERs through validation of relationship between disease burden, spending, and impact (leading to deeper review of ICERs and in 16 of 135 interventions to use of alternative ICER). DCP3 ICERs were adjusted to 2019 prices in Armenian currency. A 30% reduction to all ICERs was made to adjust for actual implementation conditions.</t>
  </si>
  <si>
    <t>Expansion of HIPtool to include additional interventions in the HBP optimization (the government expenditure which the tool could include in the optimization was equivalent to 56.4% of public sector health spending in 2019; the optimization excluded expenditure that could not be mapped to the Essential UHC interventions including Armenia capitation spending as well as Armenia HBP services).</t>
  </si>
  <si>
    <t>Excellent survey. More comment boxes would be useful. Many thanks.</t>
  </si>
  <si>
    <t>Armenia, Cote d'Ivoire, Zimbabwe - Using allocative efficiency analysis to inform HBP design for progressing towards UHC - proof of concept in countries seeking decision support;Liberia - Report on developing the Liberia Universal Health Coverage Essential Package of Health Services;Blanchet K et al. (2023) Lessons learned from Afghanistan</t>
  </si>
  <si>
    <t>HIP team</t>
  </si>
  <si>
    <t>100-245 depending on the project</t>
  </si>
  <si>
    <t>Step 1 Review to identify availability, Step 2 Expert opinion/assumption where missing</t>
  </si>
  <si>
    <t>Review (30%), Expert opinion/assumption (70%)</t>
  </si>
  <si>
    <t>Review - 74; expert opinion - 171</t>
  </si>
  <si>
    <t>All interventions assessed were recommended by DCP3 as cost-effective in LMICs. We therefore assumed country cost-effectiveness thresholds as ICERs where data were entirely missing and these were reviewed by country costing and financing teams. ICER values were used to estimate DALYs averted, and a colour-coding/traffic lights approach was used for prioritisation by grouping ICERs into three groups. If an ICER was missing it was coloured red (i.e. lowest category).</t>
  </si>
  <si>
    <t xml:space="preserve">Please refer to our answer above. </t>
  </si>
  <si>
    <t>Less than 1 hour</t>
  </si>
  <si>
    <t>Less than 1 month</t>
  </si>
  <si>
    <t>Health economics/econometrics;Public health</t>
  </si>
  <si>
    <t>Cost-effectiveness analysis modelling (and related e.g. CBA, CMA, MCDA);Budget impact analysis;Policy analysis;Health benefits packages;Evidence to policy translation</t>
  </si>
  <si>
    <t>Expert opinion (expert opinion);Cost-effectiveness ratios from studies the Tufts Registry (review);Cost-effectiveness ratios (default) from Disease Control Priorities (review);Cost-effectiveness ratios from the peer-reviewed literature (review);Cost-effectiveness ratios from peer-reviewed meta-analyses (e.g. those from IHME on HPV vaccination, rotavirus, HIV etc) (review)</t>
  </si>
  <si>
    <t>Set each DCP3 intervention to threshold, otherwise marked as missing. Please see our previous answer on colour-coding for prioritisation and the use of ICER values for health impact estimation.</t>
  </si>
  <si>
    <t>We only applied the above criteria where we sourced additional ICERs to the ones in DCP3. Otherwise we didn't consider explicit criteria where DCP3 values were availiable.</t>
  </si>
  <si>
    <t>Use one of the existing review frameworks and better contextualise costs by adjusting components.</t>
  </si>
  <si>
    <t>Pakistan - Assessing global evidence on cost-effectiveness to inform Pakistan's Health Benefits Package</t>
  </si>
  <si>
    <t>No response</t>
  </si>
  <si>
    <t>Full-time</t>
  </si>
  <si>
    <t>1-5 working days</t>
  </si>
  <si>
    <t>Health economics/econometrics;Economics;Clinical/medical (physicians, nurses, etc);Epidemiology;Public health;Private and Public sector experience at all levels of care</t>
  </si>
  <si>
    <t>Cost-effectiveness analysis modelling (and related e.g. CBA, CMA, MCDA);Budget impact analysis;Clinical evidence synthesis;Policy analysis;Health benefits packages;Ethics and values in policy decision making;Evidence to policy translation</t>
  </si>
  <si>
    <t>Cost-effectiveness ratios from studies the Tufts Registry (review);Cost-effectiveness ratios (default) from Disease Control Priorities (review);Cost-effectiveness ratios from the peer-reviewed literature (review);Cost-effectiveness ratios from peer-reviewed meta-analyses (e.g. those from IHME on HPV vaccination, rotavirus, HIV etc) (review)</t>
  </si>
  <si>
    <t>Set each missing ICER equal to the threshold</t>
  </si>
  <si>
    <t>Welte "knock-out" criteria</t>
  </si>
  <si>
    <t>Tufts quality score</t>
  </si>
  <si>
    <t>search for better quality evidence, more research engines than TUFTs only, inclusion of QALY studies, utilizing WHO CHOICE and other tools and frameworks</t>
  </si>
  <si>
    <t>Ethiopia - Contextualization of cost-effectiveness evidence from literature for 382 health interventions for the Ethiopian essential health services package revision;Ethiopia - Generalised cost-effectiveness analysis of 159 health interventions for the Ethiopian essential health service package;Ethiopia - Revision of the Ethiopian Essential Health Service Package: An Explication of the Process and Methods Used</t>
  </si>
  <si>
    <t>Review, Transfer, and Expert Opinion</t>
  </si>
  <si>
    <t xml:space="preserve">Primary analysis using WHOC GCEA model, Review and trasfer, expert opinion </t>
  </si>
  <si>
    <t>Review - 382; transfer - 159; expert opinion - 477</t>
  </si>
  <si>
    <t xml:space="preserve">Health Economist were invited and used to give expert. The experts were identified based on their previous experience in conducting cost-effectiveness analysis on wide ranges of health interventions.  A one to one meeting was conducted. </t>
  </si>
  <si>
    <t xml:space="preserve">The expert selected had detail understanding of the epidemiological profile and cost structure of the country context. </t>
  </si>
  <si>
    <t>Expert opinion (expert opinion);Cost-effectiveness ratios from studies the Tufts Registry (review);Cost-effectiveness ratios (default) from Disease Control Priorities (review);Cost-effectiveness ratios (regional estimates ONLY) from WHO-CHOICE (review);Cost-effectiveness ratios from the peer-reviewed literature (review);Cost-effectiveness ratios from peer-reviewed meta-analyses (e.g. those from IHME on HPV vaccination, rotavirus, HIV etc) (review);Local unit costs incl drug prices, HR costs etc (transfer or new model);Local resource use estimates (transfer or new model);Local coverage estimates (transfer or new model);Local burden of disease estimates (transfer or new model);Local effectiveness evidence (transfer or new model);Regional or global unit costs incl drug prices, HR costs etc (transfer or new model);Regional or global resource use estimates (transfer or new model);Regional or global coverage estimates (transfer or new model);Regional or global burden of disease estimates (transfer or new model);Regional or global effectiveness estimates (transfer or new model);Default unit costs incl drug prices, HR costs etc (transfer or new model);Default resource use estimates (transfer or new model);Default coverage estimates (transfer or new model);Default burden of disease estimates (transfer or new model);Default effectiveness estimates (transfer or new model)</t>
  </si>
  <si>
    <t>Used 'expert opinion' to elicit missing ICERs from experts</t>
  </si>
  <si>
    <t>Drummond checklist</t>
  </si>
  <si>
    <t>Kazakhstan - The use of evidence-informed deliberative processes for health benefits package design in Kazakhstan</t>
  </si>
  <si>
    <t>Assessment of 25 'single technologies' seen as a priority for the country</t>
  </si>
  <si>
    <t>Partial HBP</t>
  </si>
  <si>
    <t>Majority were Review, but there were 1 or 2 interventions which had local, de novo cost-effectiveness analysis for each technology/research question. Where there was existing information which could be used/constructed</t>
  </si>
  <si>
    <t>Review - 23</t>
  </si>
  <si>
    <t>Health economics/econometrics;Economics;Clinical/medical (physicians, nurses, etc);Pharmacy;Public health</t>
  </si>
  <si>
    <t>Cost-effectiveness analysis modelling (and related e.g. CBA, CMA, MCDA);Budget impact analysis;Clinical evidence synthesis;Policy analysis</t>
  </si>
  <si>
    <t>Cost-effectiveness ratios from the peer-reviewed literature (review);Cost-effectiveness ratios from peer-reviewed meta-analyses (e.g. those from IHME on HPV vaccination, rotavirus, HIV etc) (review);Local effectiveness evidence (transfer or new model);Default resource use estimates (transfer or new model);Default coverage estimates (transfer or new model);Default burden of disease estimates (transfer or new model);Default effectiveness estimates (transfer or new model)</t>
  </si>
  <si>
    <t>CHEERS checklist</t>
  </si>
  <si>
    <t xml:space="preserve">Would have tried to do more transferability. These were only done on about 2 studies related to Diabetes. The rest were more complicated technologies for which there was little or no information available. IE not a part of DCP etc. </t>
  </si>
  <si>
    <t>Malawi - Supporting the development of a health benefits package in Malawi</t>
  </si>
  <si>
    <t>Review - 67</t>
  </si>
  <si>
    <t>Health economics/econometrics</t>
  </si>
  <si>
    <t>Cost-effectiveness analysis modelling (and related e.g. CBA, CMA, MCDA)</t>
  </si>
  <si>
    <t>Cost-effectiveness ratios from studies the Tufts Registry (review);Cost-effectiveness ratios (regional estimates ONLY) from WHO-CHOICE (review);Cost-effectiveness ratios from the peer-reviewed literature (review);Cost-effectiveness ratios from peer-reviewed meta-analyses (e.g. those from IHME on HPV vaccination, rotavirus, HIV etc) (review)</t>
  </si>
  <si>
    <t>Yes;No</t>
  </si>
  <si>
    <t>Similarity of the healthcare system, particularly in terms of the costs incurred in procuring and delivering the intervention</t>
  </si>
  <si>
    <t>Considered recalculating the estimated costs to be more specific to the local context (e.g., nationally and at specific levels of delivery), and formalize expert judgements (e.g., around obviously cost-effective interventions that lack any cost-effectiveness data in the literature) through formal elicitation exercises.  However, being cautious to limit these exercises to where their benefit is greatest, in balance with competing demands on the time of individuals in these highly resource constrained settings.</t>
  </si>
  <si>
    <t>We did also use some of the data mentioned earlier, but in the calculations of expected net benefit (health or monetary) rather than in the calculation of ICERs.  Specifically, local unit costs incl drug prices, HR costs etc, local coverage estimates and ocal burden of disease estimates.</t>
  </si>
  <si>
    <t>Argentina - Evidence-Informed Update of Argentina's Health Benefit Package: Application of a Rapid Review Methodology</t>
  </si>
  <si>
    <t>We have developed a way to estimate the economic aspect of technology adoption, based on literature data review, coverage package mentions, affected population, and different combinations of factors determining whether the economic aspect is favorable, uncertain, or unfavorable.</t>
  </si>
  <si>
    <t>Review (expanded)</t>
  </si>
  <si>
    <t>Review - 164</t>
  </si>
  <si>
    <t>9 months to 1 year</t>
  </si>
  <si>
    <t>Cost-effectiveness analysis modelling (and related e.g. CBA, CMA, MCDA);Budget impact analysis;Clinical evidence synthesis;Policy analysis;Health benefits packages</t>
  </si>
  <si>
    <t>Cost-effectiveness ratios from the peer-reviewed literature (review);Cost-effectiveness ratios from peer-reviewed meta-analyses (e.g. those from IHME on HPV vaccination, rotavirus, HIV etc) (review);Other default cost-effectiveness estimates, please specify under other (review);Local coverage estimates (transfer or new model);Local burden of disease estimates (transfer or new model);We have developed a way to estimate the economic aspect of technology adoption, based on literature data review, coverage package mentions, affected population, and different combinations of factors determining whether the economic aspect is favorable, uncertain, or unfavorable.</t>
  </si>
  <si>
    <t>Eastern SSA + SE Asia - Cost-Effectiveness of Interventions to Improve Maternal, Newborn and Child Health Outcomes: A WHO-CHOICE Analysis for Eastern Sub-Saharan Africa and South-East Asia;Ethiopia - Revision of the Ethiopian Essential Health Service Package: An Explication of the Process and Methods Used</t>
  </si>
  <si>
    <t>Transfer: estimates ICERs inputting context-specific data to existing models (e.g. using the WHO-CHOICE models)</t>
  </si>
  <si>
    <t>Transfer - 37</t>
  </si>
  <si>
    <t>More than 1 year</t>
  </si>
  <si>
    <t>Health economics/econometrics;Economics;Clinical/medical (physicians, nurses, etc);Public health</t>
  </si>
  <si>
    <t>Cost-effectiveness analysis modelling (and related e.g. CBA, CMA, MCDA);Health benefits packages</t>
  </si>
  <si>
    <t>Regional or global unit costs incl drug prices, HR costs etc (transfer or new model);Regional or global resource use estimates (transfer or new model);Regional or global coverage estimates (transfer or new model);Regional or global burden of disease estimates (transfer or new model);Regional or global effectiveness estimates (transfer or new model);Default unit costs incl drug prices, HR costs etc (transfer or new model);Default resource use estimates (transfer or new model);Default coverage estimates (transfer or new model);Default burden of disease estimates (transfer or new model);Default effectiveness estimates (transfer or new model)</t>
  </si>
  <si>
    <t>Analysis only included interventions for which CE could be generated with available models</t>
  </si>
  <si>
    <t xml:space="preserve">I would love to have more time, data, and capacity! :)  I would have included more interventions. </t>
  </si>
  <si>
    <t>There is one question in this survey asking how long the analysis took for the CEA. I selected the option of &gt; 1 year because the overall process took many years in terms of revisions and model validation etc. The actual production of numbers would be a shorter time period.</t>
  </si>
  <si>
    <t>Philippines - Priority Setting for Health Service Coverage Decisions Supported by Public Spending: Experience from the Philippines;Philippines - Reflections on the use of the World Health Organizationâ€™s (WHO) OneHealth Tool: Implications for health planning in low and middle income countries (LMICs)</t>
  </si>
  <si>
    <t>Transfer - 48</t>
  </si>
  <si>
    <t>Health economics/econometrics;Economics;Clinical/medical (physicians, nurses, etc);Pharmacy;Epidemiology;Public health</t>
  </si>
  <si>
    <t>Cost-effectiveness analysis modelling (and related e.g. CBA, CMA, MCDA);Budget impact analysis;Health benefits packages;Ethics and values in policy decision making</t>
  </si>
  <si>
    <t>Cost-effectiveness ratios (regional estimates ONLY) from WHO-CHOICE (review)</t>
  </si>
  <si>
    <t>Yes, I would have sought more time to get local data. We did a bunch of rapid reviews and a rapid assessment of health facilities to get costing numbers. For the epi numbers, we relied on rapid reviews and expert opinion. I would have preferred to establish linkages with the Department of Health to get more local data.</t>
  </si>
  <si>
    <t>Malawi - Revision of Malawi's HBP - a critical analysis of policy formulation and implementation;Uganda - Supporting the revision of the health benefits package in Uganda  a constrained optimization model</t>
  </si>
  <si>
    <t>Malawi, Uganda</t>
  </si>
  <si>
    <t>Review - 120</t>
  </si>
  <si>
    <t>Cost-effectiveness analysis modelling (and related e.g. CBA, CMA, MCDA);Budget impact analysis;Clinical evidence synthesis;Health benefits packages;Evidence to policy translation</t>
  </si>
  <si>
    <t>Cost-effectiveness ratios from studies the Tufts Registry (review);Cost-effectiveness ratios (regional estimates ONLY) from WHO-CHOICE (review);Cost-effectiveness ratios from the peer-reviewed literature (review)</t>
  </si>
  <si>
    <t>1. Would have tried to obtain the cost breakdown in CE studies and update the ICERs based on latest costs. Drug costs, for instance, have changed significantly over the years
2. Found a way to address interactions between interventions
3. Found a way to update the problem statement not to building a health benefits package from scratch but considering changing what's delivered by the system now to what is optimal
4. Incorporated more constraints, eg. skills, equipment, 
5. Found other means (eg. expert elicitation) to analyse interventions which did not have cost-effectiveness data</t>
  </si>
  <si>
    <t>Ethiopia - Contextualization of cost-effectiveness evidence from literature for 382 health interventions for the Ethiopian essential health services package revision;Ethiopia - Generalised cost-effectiveness analysis of 159 health interventions for the Ethiopian essential health service package</t>
  </si>
  <si>
    <t>We used experts' option, review and select from other publication and using OneHealth Tool Generalized CEA</t>
  </si>
  <si>
    <t xml:space="preserve">We used subject matter experts for the multisectoral interventions. </t>
  </si>
  <si>
    <t>Health economics/econometrics;Epidemiology;Public health</t>
  </si>
  <si>
    <t>Cost-effectiveness analysis modelling (and related e.g. CBA, CMA, MCDA);Policy analysis;Ethics and values in policy decision making</t>
  </si>
  <si>
    <t>Expert opinion (expert opinion);Cost-effectiveness ratios from studies the Tufts Registry (review);Cost-effectiveness ratios (default) from Disease Control Priorities (review);Cost-effectiveness ratios (regional estimates ONLY) from WHO-CHOICE (review);Cost-effectiveness ratios from the peer-reviewed literature (review);Cost-effectiveness ratios from peer-reviewed meta-analyses (e.g. those from IHME on HPV vaccination, rotavirus, HIV etc) (review)</t>
  </si>
  <si>
    <t>Average team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</si>
</sst>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11"/>
      <color theme="1"/>
      <name val="Calibri"/>
      <family val="2"/>
      <scheme val="minor"/>
    </font>
    <font>
      <sz val="11"/>
      <name val="Calibri"/>
      <family val="2"/>
      <scheme val="minor"/>
    </font>
    <font>
      <sz val="11"/>
      <color theme="1"/>
      <name val="Times New Roman"/>
      <family val="1"/>
    </font>
    <font>
      <sz val="11"/>
      <color rgb="FF2D2D2D"/>
      <name val="Times New Roman"/>
      <family val="1"/>
    </font>
    <font>
      <sz val="11"/>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Alignment="1">
      <alignment horizontal="left" vertical="top" wrapText="1"/>
    </xf>
    <xf numFmtId="1" fontId="0" fillId="0" borderId="0" xfId="0" applyNumberFormat="1" applyAlignment="1">
      <alignment wrapText="1"/>
    </xf>
    <xf numFmtId="0" fontId="2" fillId="0" borderId="0" xfId="0" applyFont="1" applyAlignment="1">
      <alignment wrapText="1"/>
    </xf>
    <xf numFmtId="0" fontId="0" fillId="0" borderId="3" xfId="0" applyBorder="1"/>
    <xf numFmtId="0" fontId="4" fillId="0" borderId="3" xfId="0" applyFont="1" applyBorder="1" applyAlignment="1">
      <alignment vertical="center" wrapText="1"/>
    </xf>
    <xf numFmtId="0" fontId="5" fillId="0" borderId="3" xfId="0" applyFont="1" applyBorder="1" applyAlignment="1">
      <alignment vertical="center" wrapText="1"/>
    </xf>
    <xf numFmtId="0" fontId="3" fillId="2" borderId="1" xfId="0" applyFont="1" applyFill="1" applyBorder="1" applyAlignment="1">
      <alignment horizontal="left" vertical="top" wrapText="1"/>
    </xf>
    <xf numFmtId="1" fontId="3" fillId="2" borderId="1" xfId="0" applyNumberFormat="1" applyFont="1" applyFill="1" applyBorder="1" applyAlignment="1">
      <alignment horizontal="left" vertical="top" wrapText="1"/>
    </xf>
    <xf numFmtId="0" fontId="3" fillId="2" borderId="2" xfId="0" applyFont="1" applyFill="1" applyBorder="1" applyAlignment="1">
      <alignment horizontal="left" vertical="top" wrapText="1"/>
    </xf>
    <xf numFmtId="1" fontId="3" fillId="2" borderId="2" xfId="0" applyNumberFormat="1" applyFont="1" applyFill="1" applyBorder="1" applyAlignment="1">
      <alignment horizontal="left" vertical="top" wrapText="1"/>
    </xf>
    <xf numFmtId="0" fontId="3" fillId="3" borderId="2" xfId="0" applyFont="1" applyFill="1" applyBorder="1" applyAlignment="1">
      <alignment horizontal="left" vertical="top" wrapText="1"/>
    </xf>
    <xf numFmtId="0" fontId="0" fillId="0" borderId="0" xfId="0" applyAlignment="1">
      <alignment vertical="top" wrapText="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0" fillId="2" borderId="1" xfId="0" applyFill="1" applyBorder="1" applyAlignment="1">
      <alignment vertical="top" wrapText="1"/>
    </xf>
    <xf numFmtId="0" fontId="0" fillId="2" borderId="2" xfId="0" applyFill="1" applyBorder="1" applyAlignment="1">
      <alignment horizontal="left" vertical="top" wrapText="1"/>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0" fillId="2" borderId="2" xfId="0" applyFill="1" applyBorder="1" applyAlignment="1">
      <alignment wrapText="1"/>
    </xf>
    <xf numFmtId="0" fontId="0" fillId="2" borderId="2" xfId="0" applyFill="1" applyBorder="1" applyAlignment="1">
      <alignment vertical="top" wrapText="1"/>
    </xf>
    <xf numFmtId="0" fontId="6" fillId="7" borderId="1" xfId="0" applyFont="1" applyFill="1" applyBorder="1" applyAlignment="1">
      <alignment horizontal="center" wrapText="1"/>
    </xf>
    <xf numFmtId="0" fontId="0" fillId="2"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6" fillId="6"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assandra Nemzoff (cnemzoff@CGDEV.ORG)" id="{89CF5AC8-7DFF-4C59-87BD-8EB64DE0D8E8}" userId="S::cnemzoff@CGDEV.ORG::92175be6-c72e-40aa-bd73-d80bf9bf9ea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24-02-23T21:10:34.84" personId="{89CF5AC8-7DFF-4C59-87BD-8EB64DE0D8E8}" id="{1280EB95-8FEF-4849-9B62-31A7EF1BC815}">
    <text>Validate with Hassan and Gerard whether all countries they filled the survey for used expert opinion</text>
  </threadedComment>
  <threadedComment ref="L6" dT="2024-02-23T20:32:27.74" personId="{89CF5AC8-7DFF-4C59-87BD-8EB64DE0D8E8}" id="{4A15F14E-6069-4659-89F4-72DC85149A41}">
    <text>Need clarity - does this mean they simply filled 70% of missing ICERs with the threshold?</text>
  </threadedComment>
  <threadedComment ref="K8" dT="2024-02-23T20:35:00.43" personId="{89CF5AC8-7DFF-4C59-87BD-8EB64DE0D8E8}" id="{69678B8E-B46E-461A-ACD5-50EDE267F423}">
    <text xml:space="preserve">Validate whether they did do expert opinion for 477 interventions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0821-9FA7-4CD0-A89B-15FAC2CB7A19}">
  <dimension ref="B2:D6"/>
  <sheetViews>
    <sheetView tabSelected="1" workbookViewId="0"/>
  </sheetViews>
  <sheetFormatPr defaultRowHeight="15" x14ac:dyDescent="0.25"/>
  <cols>
    <col min="2" max="2" width="23" bestFit="1" customWidth="1"/>
    <col min="3" max="3" width="113.7109375" customWidth="1"/>
  </cols>
  <sheetData>
    <row r="2" spans="2:4" x14ac:dyDescent="0.25">
      <c r="B2" s="5" t="s">
        <v>0</v>
      </c>
      <c r="C2" s="5"/>
      <c r="D2" s="5"/>
    </row>
    <row r="3" spans="2:4" ht="30" x14ac:dyDescent="0.25">
      <c r="B3" s="6">
        <v>1</v>
      </c>
      <c r="C3" s="7" t="s">
        <v>1</v>
      </c>
      <c r="D3" s="6">
        <v>25447</v>
      </c>
    </row>
    <row r="4" spans="2:4" x14ac:dyDescent="0.25">
      <c r="B4" s="6">
        <v>2</v>
      </c>
      <c r="C4" s="7" t="s">
        <v>2</v>
      </c>
      <c r="D4" s="6">
        <v>75498</v>
      </c>
    </row>
    <row r="5" spans="2:4" x14ac:dyDescent="0.25">
      <c r="B5" s="6">
        <v>3</v>
      </c>
      <c r="C5" s="7" t="s">
        <v>3</v>
      </c>
      <c r="D5" s="6">
        <v>11766336</v>
      </c>
    </row>
    <row r="6" spans="2:4" x14ac:dyDescent="0.25">
      <c r="B6" s="6">
        <v>4</v>
      </c>
      <c r="C6" s="7" t="s">
        <v>4</v>
      </c>
      <c r="D6" s="6">
        <v>851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1A78-6A29-40F9-AF43-CD550D83264D}">
  <dimension ref="A1:N23"/>
  <sheetViews>
    <sheetView zoomScale="80" zoomScaleNormal="80" workbookViewId="0">
      <pane ySplit="2" topLeftCell="A3" activePane="bottomLeft" state="frozen"/>
      <selection pane="bottomLeft"/>
    </sheetView>
  </sheetViews>
  <sheetFormatPr defaultColWidth="8.85546875" defaultRowHeight="15" x14ac:dyDescent="0.25"/>
  <cols>
    <col min="1" max="1" width="3.85546875" style="1" customWidth="1"/>
    <col min="2" max="2" width="20.7109375" style="1" customWidth="1"/>
    <col min="3" max="3" width="33" style="1" customWidth="1"/>
    <col min="4" max="5" width="15.42578125" style="1" customWidth="1"/>
    <col min="6" max="6" width="61.42578125" style="1" customWidth="1"/>
    <col min="7" max="7" width="20.7109375" style="1" bestFit="1" customWidth="1"/>
    <col min="8" max="8" width="31.5703125" style="1" customWidth="1"/>
    <col min="9" max="9" width="19.28515625" style="1" customWidth="1"/>
    <col min="10" max="10" width="27.140625" style="1" customWidth="1"/>
    <col min="11" max="11" width="29.28515625" style="1" customWidth="1"/>
    <col min="12" max="12" width="31.85546875" style="1" customWidth="1"/>
    <col min="13" max="13" width="56.5703125" style="1" customWidth="1"/>
    <col min="14" max="14" width="61.42578125" style="1" customWidth="1"/>
    <col min="15" max="16384" width="8.85546875" style="1"/>
  </cols>
  <sheetData>
    <row r="1" spans="1:14" x14ac:dyDescent="0.25">
      <c r="F1" s="1" t="s">
        <v>5</v>
      </c>
      <c r="H1" s="1" t="s">
        <v>6</v>
      </c>
      <c r="J1" s="1" t="s">
        <v>7</v>
      </c>
    </row>
    <row r="2" spans="1:14" ht="30" x14ac:dyDescent="0.25">
      <c r="A2" s="2" t="s">
        <v>8</v>
      </c>
      <c r="B2" s="2" t="s">
        <v>9</v>
      </c>
      <c r="C2" s="2" t="s">
        <v>10</v>
      </c>
      <c r="D2" s="2" t="s">
        <v>11</v>
      </c>
      <c r="E2" s="2" t="s">
        <v>12</v>
      </c>
      <c r="F2" s="2" t="s">
        <v>13</v>
      </c>
      <c r="G2" s="2" t="s">
        <v>14</v>
      </c>
      <c r="H2" s="2" t="s">
        <v>15</v>
      </c>
      <c r="I2" s="2" t="s">
        <v>16</v>
      </c>
      <c r="J2" s="2" t="s">
        <v>17</v>
      </c>
      <c r="K2" s="2" t="s">
        <v>18</v>
      </c>
      <c r="L2" s="2" t="s">
        <v>19</v>
      </c>
      <c r="M2" s="2" t="s">
        <v>20</v>
      </c>
      <c r="N2" s="1" t="s">
        <v>21</v>
      </c>
    </row>
    <row r="3" spans="1:14" s="13" customFormat="1" ht="105" x14ac:dyDescent="0.25">
      <c r="A3" s="14">
        <v>1</v>
      </c>
      <c r="B3" s="15" t="s">
        <v>22</v>
      </c>
      <c r="C3" s="16" t="s">
        <v>23</v>
      </c>
      <c r="D3" s="14" t="s">
        <v>24</v>
      </c>
      <c r="E3" s="14" t="s">
        <v>24</v>
      </c>
      <c r="F3" s="14" t="s">
        <v>25</v>
      </c>
      <c r="G3" s="14" t="s">
        <v>26</v>
      </c>
      <c r="H3" s="14" t="s">
        <v>27</v>
      </c>
      <c r="I3" s="14" t="s">
        <v>28</v>
      </c>
      <c r="J3" s="14" t="s">
        <v>29</v>
      </c>
      <c r="K3" s="14" t="s">
        <v>30</v>
      </c>
      <c r="L3" s="14" t="s">
        <v>31</v>
      </c>
      <c r="M3" s="14" t="s">
        <v>32</v>
      </c>
      <c r="N3" s="17" t="s">
        <v>33</v>
      </c>
    </row>
    <row r="4" spans="1:14" ht="60" x14ac:dyDescent="0.25">
      <c r="A4" s="18">
        <v>2</v>
      </c>
      <c r="B4" s="19" t="s">
        <v>34</v>
      </c>
      <c r="C4" s="20" t="s">
        <v>35</v>
      </c>
      <c r="D4" s="18" t="s">
        <v>24</v>
      </c>
      <c r="E4" s="18" t="s">
        <v>36</v>
      </c>
      <c r="F4" s="18" t="s">
        <v>37</v>
      </c>
      <c r="G4" s="18"/>
      <c r="H4" s="18" t="s">
        <v>38</v>
      </c>
      <c r="I4" s="18"/>
      <c r="J4" s="18"/>
      <c r="K4" s="18"/>
      <c r="L4" s="18" t="s">
        <v>39</v>
      </c>
      <c r="M4" s="18"/>
      <c r="N4" s="21" t="s">
        <v>40</v>
      </c>
    </row>
    <row r="5" spans="1:14" ht="135" x14ac:dyDescent="0.25">
      <c r="A5" s="18">
        <v>3</v>
      </c>
      <c r="B5" s="19" t="s">
        <v>41</v>
      </c>
      <c r="C5" s="20" t="s">
        <v>42</v>
      </c>
      <c r="D5" s="18" t="s">
        <v>43</v>
      </c>
      <c r="E5" s="18" t="s">
        <v>43</v>
      </c>
      <c r="F5" s="18" t="s">
        <v>44</v>
      </c>
      <c r="G5" s="18" t="s">
        <v>45</v>
      </c>
      <c r="H5" s="18" t="s">
        <v>46</v>
      </c>
      <c r="I5" s="18" t="s">
        <v>47</v>
      </c>
      <c r="J5" s="18" t="s">
        <v>48</v>
      </c>
      <c r="K5" s="18" t="s">
        <v>49</v>
      </c>
      <c r="L5" s="18" t="s">
        <v>50</v>
      </c>
      <c r="M5" s="18" t="s">
        <v>51</v>
      </c>
      <c r="N5" s="21" t="s">
        <v>52</v>
      </c>
    </row>
    <row r="6" spans="1:14" ht="145.15" customHeight="1" x14ac:dyDescent="0.25">
      <c r="A6" s="18">
        <v>4</v>
      </c>
      <c r="B6" s="19" t="s">
        <v>22</v>
      </c>
      <c r="C6" s="18" t="s">
        <v>53</v>
      </c>
      <c r="D6" s="18" t="s">
        <v>43</v>
      </c>
      <c r="E6" s="18" t="s">
        <v>43</v>
      </c>
      <c r="F6" s="18" t="s">
        <v>54</v>
      </c>
      <c r="G6" s="18" t="s">
        <v>55</v>
      </c>
      <c r="H6" s="18" t="s">
        <v>56</v>
      </c>
      <c r="I6" s="18" t="s">
        <v>57</v>
      </c>
      <c r="J6" s="18" t="s">
        <v>58</v>
      </c>
      <c r="K6" s="18" t="s">
        <v>59</v>
      </c>
      <c r="L6" s="18" t="s">
        <v>60</v>
      </c>
      <c r="M6" s="18"/>
      <c r="N6" s="22" t="s">
        <v>61</v>
      </c>
    </row>
    <row r="7" spans="1:14" ht="75" x14ac:dyDescent="0.25">
      <c r="A7" s="18">
        <v>5</v>
      </c>
      <c r="B7" s="19" t="s">
        <v>62</v>
      </c>
      <c r="C7" s="18" t="s">
        <v>63</v>
      </c>
      <c r="D7" s="18" t="s">
        <v>43</v>
      </c>
      <c r="E7" s="18" t="s">
        <v>43</v>
      </c>
      <c r="F7" s="18" t="s">
        <v>64</v>
      </c>
      <c r="G7" s="18" t="s">
        <v>65</v>
      </c>
      <c r="H7" s="18"/>
      <c r="I7" s="18"/>
      <c r="J7" s="18"/>
      <c r="K7" s="18"/>
      <c r="L7" s="18"/>
      <c r="M7" s="18" t="s">
        <v>66</v>
      </c>
      <c r="N7" s="21" t="s">
        <v>67</v>
      </c>
    </row>
    <row r="8" spans="1:14" ht="120" x14ac:dyDescent="0.25">
      <c r="A8" s="18">
        <v>6</v>
      </c>
      <c r="B8" s="19" t="s">
        <v>68</v>
      </c>
      <c r="C8" s="18" t="s">
        <v>69</v>
      </c>
      <c r="D8" s="18" t="s">
        <v>43</v>
      </c>
      <c r="E8" s="18" t="s">
        <v>43</v>
      </c>
      <c r="F8" s="18" t="s">
        <v>70</v>
      </c>
      <c r="G8" s="18" t="s">
        <v>71</v>
      </c>
      <c r="H8" s="18" t="s">
        <v>72</v>
      </c>
      <c r="I8" s="18" t="s">
        <v>73</v>
      </c>
      <c r="J8" s="18" t="s">
        <v>74</v>
      </c>
      <c r="K8" s="18" t="s">
        <v>75</v>
      </c>
      <c r="L8" s="18" t="s">
        <v>76</v>
      </c>
      <c r="M8" s="18"/>
      <c r="N8" s="21" t="s">
        <v>77</v>
      </c>
    </row>
    <row r="9" spans="1:14" ht="120" x14ac:dyDescent="0.25">
      <c r="A9" s="18">
        <v>7</v>
      </c>
      <c r="B9" s="19" t="s">
        <v>78</v>
      </c>
      <c r="C9" s="18" t="s">
        <v>79</v>
      </c>
      <c r="D9" s="18" t="s">
        <v>43</v>
      </c>
      <c r="E9" s="18" t="s">
        <v>80</v>
      </c>
      <c r="F9" s="18" t="s">
        <v>81</v>
      </c>
      <c r="G9" s="18" t="s">
        <v>82</v>
      </c>
      <c r="H9" s="18" t="s">
        <v>83</v>
      </c>
      <c r="I9" s="18" t="s">
        <v>84</v>
      </c>
      <c r="J9" s="18" t="s">
        <v>85</v>
      </c>
      <c r="K9" s="18" t="s">
        <v>86</v>
      </c>
      <c r="L9" s="18" t="s">
        <v>87</v>
      </c>
      <c r="M9" s="18" t="s">
        <v>88</v>
      </c>
      <c r="N9" s="21" t="s">
        <v>89</v>
      </c>
    </row>
    <row r="10" spans="1:14" ht="90" x14ac:dyDescent="0.25">
      <c r="A10" s="18">
        <v>8</v>
      </c>
      <c r="B10" s="19" t="s">
        <v>90</v>
      </c>
      <c r="C10" s="18" t="s">
        <v>91</v>
      </c>
      <c r="D10" s="18" t="s">
        <v>43</v>
      </c>
      <c r="E10" s="18" t="s">
        <v>43</v>
      </c>
      <c r="F10" s="18" t="s">
        <v>92</v>
      </c>
      <c r="G10" s="18" t="s">
        <v>93</v>
      </c>
      <c r="H10" s="18"/>
      <c r="I10" s="18"/>
      <c r="J10" s="18"/>
      <c r="K10" s="18" t="s">
        <v>94</v>
      </c>
      <c r="L10" s="18" t="s">
        <v>95</v>
      </c>
      <c r="M10" s="18" t="s">
        <v>96</v>
      </c>
      <c r="N10" s="21"/>
    </row>
    <row r="11" spans="1:14" ht="135" x14ac:dyDescent="0.25">
      <c r="A11" s="18">
        <v>9</v>
      </c>
      <c r="B11" s="19" t="s">
        <v>22</v>
      </c>
      <c r="C11" s="18" t="s">
        <v>97</v>
      </c>
      <c r="D11" s="18" t="s">
        <v>80</v>
      </c>
      <c r="E11" s="18" t="s">
        <v>80</v>
      </c>
      <c r="F11" s="18" t="s">
        <v>98</v>
      </c>
      <c r="G11" s="18" t="s">
        <v>99</v>
      </c>
      <c r="H11" s="18" t="s">
        <v>100</v>
      </c>
      <c r="I11" s="18" t="s">
        <v>101</v>
      </c>
      <c r="J11" s="18" t="s">
        <v>102</v>
      </c>
      <c r="K11" s="18" t="s">
        <v>103</v>
      </c>
      <c r="L11" s="18" t="s">
        <v>104</v>
      </c>
      <c r="M11" s="18"/>
      <c r="N11" s="21"/>
    </row>
    <row r="12" spans="1:14" ht="75" x14ac:dyDescent="0.25">
      <c r="A12" s="18">
        <v>10</v>
      </c>
      <c r="B12" s="19" t="s">
        <v>105</v>
      </c>
      <c r="C12" s="18" t="s">
        <v>106</v>
      </c>
      <c r="D12" s="18" t="s">
        <v>80</v>
      </c>
      <c r="E12" s="18" t="s">
        <v>80</v>
      </c>
      <c r="F12" s="18" t="s">
        <v>107</v>
      </c>
      <c r="G12" s="18" t="s">
        <v>108</v>
      </c>
      <c r="H12" s="18" t="s">
        <v>109</v>
      </c>
      <c r="I12" s="18" t="s">
        <v>110</v>
      </c>
      <c r="J12" s="18" t="s">
        <v>111</v>
      </c>
      <c r="K12" s="18" t="s">
        <v>112</v>
      </c>
      <c r="L12" s="18" t="s">
        <v>113</v>
      </c>
      <c r="M12" s="18"/>
      <c r="N12" s="21"/>
    </row>
    <row r="13" spans="1:14" ht="120" x14ac:dyDescent="0.25">
      <c r="A13" s="18">
        <v>11</v>
      </c>
      <c r="B13" s="19" t="s">
        <v>105</v>
      </c>
      <c r="C13" s="18" t="s">
        <v>114</v>
      </c>
      <c r="D13" s="18" t="s">
        <v>80</v>
      </c>
      <c r="E13" s="18" t="s">
        <v>80</v>
      </c>
      <c r="F13" s="18" t="s">
        <v>115</v>
      </c>
      <c r="G13" s="18" t="s">
        <v>116</v>
      </c>
      <c r="H13" s="18" t="s">
        <v>109</v>
      </c>
      <c r="I13" s="18" t="s">
        <v>110</v>
      </c>
      <c r="J13" s="18" t="s">
        <v>111</v>
      </c>
      <c r="K13" s="18" t="s">
        <v>117</v>
      </c>
      <c r="L13" s="18" t="s">
        <v>113</v>
      </c>
      <c r="M13" s="18" t="s">
        <v>118</v>
      </c>
      <c r="N13" s="21"/>
    </row>
    <row r="14" spans="1:14" ht="90" x14ac:dyDescent="0.25">
      <c r="A14" s="18">
        <v>12</v>
      </c>
      <c r="B14" s="19" t="s">
        <v>105</v>
      </c>
      <c r="C14" s="18" t="s">
        <v>119</v>
      </c>
      <c r="D14" s="18" t="s">
        <v>80</v>
      </c>
      <c r="E14" s="18" t="s">
        <v>80</v>
      </c>
      <c r="F14" s="18" t="s">
        <v>120</v>
      </c>
      <c r="G14" s="18" t="s">
        <v>121</v>
      </c>
      <c r="H14" s="18" t="s">
        <v>109</v>
      </c>
      <c r="I14" s="18" t="s">
        <v>110</v>
      </c>
      <c r="J14" s="18" t="s">
        <v>111</v>
      </c>
      <c r="K14" s="18" t="s">
        <v>122</v>
      </c>
      <c r="L14" s="18" t="s">
        <v>113</v>
      </c>
      <c r="M14" s="18" t="s">
        <v>123</v>
      </c>
      <c r="N14" s="21"/>
    </row>
    <row r="15" spans="1:14" ht="135" x14ac:dyDescent="0.25">
      <c r="A15" s="18">
        <v>13</v>
      </c>
      <c r="B15" s="19" t="s">
        <v>78</v>
      </c>
      <c r="C15" s="18" t="s">
        <v>124</v>
      </c>
      <c r="D15" s="18" t="s">
        <v>80</v>
      </c>
      <c r="E15" s="18" t="s">
        <v>80</v>
      </c>
      <c r="F15" s="18" t="s">
        <v>125</v>
      </c>
      <c r="G15" s="18" t="s">
        <v>126</v>
      </c>
      <c r="H15" s="18" t="s">
        <v>109</v>
      </c>
      <c r="I15" s="18" t="s">
        <v>110</v>
      </c>
      <c r="J15" s="18" t="s">
        <v>127</v>
      </c>
      <c r="K15" s="18" t="s">
        <v>128</v>
      </c>
      <c r="L15" s="18" t="s">
        <v>129</v>
      </c>
      <c r="M15" s="18" t="s">
        <v>130</v>
      </c>
      <c r="N15" s="21"/>
    </row>
    <row r="16" spans="1:14" ht="75" x14ac:dyDescent="0.25">
      <c r="A16" s="18">
        <v>14</v>
      </c>
      <c r="B16" s="19" t="s">
        <v>131</v>
      </c>
      <c r="C16" s="18" t="s">
        <v>132</v>
      </c>
      <c r="D16" s="18" t="s">
        <v>133</v>
      </c>
      <c r="E16" s="18" t="s">
        <v>133</v>
      </c>
      <c r="F16" s="18" t="s">
        <v>134</v>
      </c>
      <c r="G16" s="18"/>
      <c r="H16" s="18"/>
      <c r="I16" s="18"/>
      <c r="J16" s="18"/>
      <c r="K16" s="18"/>
      <c r="L16" s="18"/>
      <c r="M16" s="18" t="s">
        <v>135</v>
      </c>
      <c r="N16" s="21" t="s">
        <v>136</v>
      </c>
    </row>
    <row r="17" spans="1:14" ht="60" x14ac:dyDescent="0.25">
      <c r="A17" s="18">
        <v>15</v>
      </c>
      <c r="B17" s="19" t="s">
        <v>137</v>
      </c>
      <c r="C17" s="18" t="s">
        <v>138</v>
      </c>
      <c r="D17" s="18" t="s">
        <v>43</v>
      </c>
      <c r="E17" s="18" t="s">
        <v>139</v>
      </c>
      <c r="F17" s="18" t="s">
        <v>140</v>
      </c>
      <c r="G17" s="18" t="s">
        <v>141</v>
      </c>
      <c r="H17" s="18" t="s">
        <v>109</v>
      </c>
      <c r="I17" s="18" t="s">
        <v>142</v>
      </c>
      <c r="J17" s="18" t="s">
        <v>143</v>
      </c>
      <c r="K17" s="18" t="s">
        <v>142</v>
      </c>
      <c r="L17" s="18" t="s">
        <v>142</v>
      </c>
      <c r="M17" s="18"/>
      <c r="N17" s="21" t="s">
        <v>144</v>
      </c>
    </row>
    <row r="18" spans="1:14" ht="75" x14ac:dyDescent="0.25">
      <c r="A18" s="18">
        <v>16</v>
      </c>
      <c r="B18" s="19" t="s">
        <v>145</v>
      </c>
      <c r="C18" s="18" t="s">
        <v>146</v>
      </c>
      <c r="D18" s="18" t="s">
        <v>43</v>
      </c>
      <c r="E18" s="18" t="s">
        <v>139</v>
      </c>
      <c r="F18" s="18" t="s">
        <v>147</v>
      </c>
      <c r="G18" s="18" t="s">
        <v>141</v>
      </c>
      <c r="H18" s="18" t="s">
        <v>148</v>
      </c>
      <c r="I18" s="18" t="s">
        <v>149</v>
      </c>
      <c r="J18" s="18" t="s">
        <v>143</v>
      </c>
      <c r="K18" s="18" t="s">
        <v>150</v>
      </c>
      <c r="L18" s="18" t="s">
        <v>151</v>
      </c>
      <c r="M18" s="18"/>
      <c r="N18" s="21"/>
    </row>
    <row r="19" spans="1:14" ht="75" x14ac:dyDescent="0.25">
      <c r="A19" s="18">
        <v>17</v>
      </c>
      <c r="B19" s="19" t="s">
        <v>62</v>
      </c>
      <c r="C19" s="18" t="s">
        <v>152</v>
      </c>
      <c r="D19" s="18" t="s">
        <v>43</v>
      </c>
      <c r="E19" s="18" t="s">
        <v>43</v>
      </c>
      <c r="F19" s="18" t="s">
        <v>153</v>
      </c>
      <c r="G19" s="18" t="s">
        <v>154</v>
      </c>
      <c r="H19" s="18" t="s">
        <v>109</v>
      </c>
      <c r="I19" s="18" t="s">
        <v>155</v>
      </c>
      <c r="J19" s="18" t="s">
        <v>156</v>
      </c>
      <c r="K19" s="18" t="s">
        <v>157</v>
      </c>
      <c r="L19" s="18" t="s">
        <v>109</v>
      </c>
      <c r="M19" s="18" t="s">
        <v>158</v>
      </c>
      <c r="N19" s="21"/>
    </row>
    <row r="20" spans="1:14" ht="105" x14ac:dyDescent="0.25">
      <c r="A20" s="18">
        <v>18</v>
      </c>
      <c r="B20" s="19" t="s">
        <v>159</v>
      </c>
      <c r="C20" s="18" t="s">
        <v>160</v>
      </c>
      <c r="D20" s="18" t="s">
        <v>43</v>
      </c>
      <c r="E20" s="18" t="s">
        <v>43</v>
      </c>
      <c r="F20" s="19" t="s">
        <v>161</v>
      </c>
      <c r="G20" s="18" t="s">
        <v>162</v>
      </c>
      <c r="H20" s="18" t="s">
        <v>109</v>
      </c>
      <c r="I20" s="18" t="s">
        <v>142</v>
      </c>
      <c r="J20" s="18" t="s">
        <v>163</v>
      </c>
      <c r="K20" s="18" t="s">
        <v>164</v>
      </c>
      <c r="L20" s="18" t="s">
        <v>165</v>
      </c>
      <c r="M20" s="18" t="s">
        <v>166</v>
      </c>
      <c r="N20" s="21"/>
    </row>
    <row r="21" spans="1:14" ht="60" x14ac:dyDescent="0.25">
      <c r="A21" s="18">
        <v>19</v>
      </c>
      <c r="B21" s="19" t="s">
        <v>167</v>
      </c>
      <c r="C21" s="18" t="s">
        <v>168</v>
      </c>
      <c r="D21" s="18" t="s">
        <v>43</v>
      </c>
      <c r="E21" s="18" t="s">
        <v>43</v>
      </c>
      <c r="F21" s="18" t="s">
        <v>169</v>
      </c>
      <c r="G21" s="18" t="s">
        <v>109</v>
      </c>
      <c r="H21" s="18" t="s">
        <v>109</v>
      </c>
      <c r="I21" s="18" t="s">
        <v>109</v>
      </c>
      <c r="J21" s="18" t="s">
        <v>170</v>
      </c>
      <c r="K21" s="18" t="s">
        <v>109</v>
      </c>
      <c r="L21" s="18" t="s">
        <v>109</v>
      </c>
      <c r="M21" s="18" t="s">
        <v>171</v>
      </c>
      <c r="N21" s="21"/>
    </row>
    <row r="22" spans="1:14" ht="45" x14ac:dyDescent="0.25">
      <c r="A22" s="18">
        <v>20</v>
      </c>
      <c r="B22" s="18" t="s">
        <v>172</v>
      </c>
      <c r="C22" s="18" t="s">
        <v>173</v>
      </c>
      <c r="D22" s="18" t="s">
        <v>43</v>
      </c>
      <c r="E22" s="18" t="s">
        <v>43</v>
      </c>
      <c r="F22" s="18" t="s">
        <v>174</v>
      </c>
      <c r="G22" s="18" t="s">
        <v>175</v>
      </c>
      <c r="H22" s="18" t="s">
        <v>142</v>
      </c>
      <c r="I22" s="18" t="s">
        <v>176</v>
      </c>
      <c r="J22" s="18" t="s">
        <v>177</v>
      </c>
      <c r="K22" s="18" t="s">
        <v>142</v>
      </c>
      <c r="L22" s="18" t="s">
        <v>142</v>
      </c>
      <c r="M22" s="18" t="s">
        <v>178</v>
      </c>
      <c r="N22" s="21"/>
    </row>
    <row r="23" spans="1:14" ht="60" x14ac:dyDescent="0.25">
      <c r="A23" s="18">
        <v>21</v>
      </c>
      <c r="B23" s="18" t="s">
        <v>179</v>
      </c>
      <c r="C23" s="18" t="s">
        <v>180</v>
      </c>
      <c r="D23" s="18"/>
      <c r="E23" s="18"/>
      <c r="F23" s="18" t="s">
        <v>181</v>
      </c>
      <c r="G23" s="18" t="s">
        <v>141</v>
      </c>
      <c r="H23" s="18"/>
      <c r="I23" s="18"/>
      <c r="J23" s="18"/>
      <c r="K23" s="18"/>
      <c r="L23" s="18"/>
      <c r="M23" s="18"/>
      <c r="N23" s="2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F374-7CBD-4E90-BB84-C5F6E63161B8}">
  <dimension ref="A1:AS21"/>
  <sheetViews>
    <sheetView zoomScale="72" zoomScaleNormal="80" workbookViewId="0">
      <pane ySplit="2" topLeftCell="A3" activePane="bottomLeft" state="frozen"/>
      <selection activeCell="AG1" sqref="AG1"/>
      <selection pane="bottomLeft" sqref="A1:C1"/>
    </sheetView>
  </sheetViews>
  <sheetFormatPr defaultRowHeight="15" x14ac:dyDescent="0.25"/>
  <cols>
    <col min="1" max="1" width="3.42578125" style="1" bestFit="1" customWidth="1"/>
    <col min="2" max="2" width="44.42578125" style="1" customWidth="1"/>
    <col min="3" max="3" width="25.7109375" style="1" customWidth="1"/>
    <col min="4" max="4" width="37.85546875" style="1" customWidth="1"/>
    <col min="5" max="5" width="25.7109375" style="1" customWidth="1"/>
    <col min="6" max="6" width="57.7109375" style="1" customWidth="1"/>
    <col min="7" max="7" width="25.7109375" style="1" customWidth="1"/>
    <col min="8" max="8" width="62.7109375" style="1" customWidth="1"/>
    <col min="9" max="9" width="25.7109375" style="1" customWidth="1"/>
    <col min="10" max="10" width="65.140625" style="1" customWidth="1"/>
    <col min="11" max="11" width="25.7109375" style="1" customWidth="1"/>
    <col min="12" max="12" width="131.28515625" style="1" customWidth="1"/>
    <col min="13" max="13" width="33.140625" style="1" customWidth="1"/>
    <col min="14" max="14" width="34.85546875" style="1" customWidth="1"/>
    <col min="15" max="15" width="31.85546875" style="1" customWidth="1"/>
    <col min="16" max="16" width="36.85546875" style="1" customWidth="1"/>
    <col min="17" max="17" width="33.5703125" style="1" customWidth="1"/>
    <col min="18" max="18" width="40.7109375" style="1" customWidth="1"/>
    <col min="19" max="25" width="25.7109375" style="1" customWidth="1"/>
    <col min="26" max="26" width="39.42578125" style="1" customWidth="1"/>
    <col min="27" max="27" width="38.5703125" style="1" customWidth="1"/>
    <col min="28" max="28" width="25.7109375" style="1" customWidth="1"/>
    <col min="29" max="29" width="71.42578125" style="1" customWidth="1"/>
    <col min="30" max="30" width="101.28515625" style="1" customWidth="1"/>
    <col min="31" max="31" width="120" style="1" customWidth="1"/>
    <col min="32" max="32" width="25.7109375" style="1" customWidth="1"/>
    <col min="33" max="33" width="49.42578125" style="1" customWidth="1"/>
    <col min="34" max="34" width="68.28515625" style="1" customWidth="1"/>
    <col min="35" max="35" width="45" style="1" customWidth="1"/>
    <col min="36" max="36" width="45.7109375" style="1" customWidth="1"/>
    <col min="37" max="37" width="60.5703125" style="1" customWidth="1"/>
    <col min="38" max="38" width="47.7109375" style="1" customWidth="1"/>
    <col min="39" max="39" width="64" style="1" customWidth="1"/>
    <col min="40" max="42" width="25.7109375" style="1" customWidth="1"/>
    <col min="43" max="43" width="83.42578125" style="1" customWidth="1"/>
    <col min="44" max="44" width="48.7109375" style="1" customWidth="1"/>
    <col min="45" max="46" width="25.7109375" style="1" customWidth="1"/>
    <col min="47" max="16384" width="9.140625" style="1"/>
  </cols>
  <sheetData>
    <row r="1" spans="1:45" x14ac:dyDescent="0.25">
      <c r="A1" s="24" t="s">
        <v>182</v>
      </c>
      <c r="B1" s="24"/>
      <c r="C1" s="24"/>
      <c r="D1" s="25" t="s">
        <v>183</v>
      </c>
      <c r="E1" s="25"/>
      <c r="F1" s="25"/>
      <c r="G1" s="25"/>
      <c r="H1" s="25"/>
      <c r="I1" s="25"/>
      <c r="J1" s="25"/>
      <c r="K1" s="25"/>
      <c r="L1" s="25"/>
      <c r="M1" s="25"/>
      <c r="N1" s="25"/>
      <c r="O1" s="25"/>
      <c r="P1" s="25"/>
      <c r="Q1" s="25"/>
      <c r="R1" s="26" t="s">
        <v>6</v>
      </c>
      <c r="S1" s="26"/>
      <c r="T1" s="26"/>
      <c r="U1" s="26"/>
      <c r="V1" s="26"/>
      <c r="W1" s="26"/>
      <c r="X1" s="26"/>
      <c r="Y1" s="26"/>
      <c r="Z1" s="26"/>
      <c r="AA1" s="26"/>
      <c r="AB1" s="26"/>
      <c r="AC1" s="26"/>
      <c r="AD1" s="27" t="s">
        <v>17</v>
      </c>
      <c r="AE1" s="27"/>
      <c r="AF1" s="27"/>
      <c r="AG1" s="27"/>
      <c r="AH1" s="27"/>
      <c r="AI1" s="27"/>
      <c r="AJ1" s="27"/>
      <c r="AK1" s="27"/>
      <c r="AL1" s="27"/>
      <c r="AM1" s="27"/>
      <c r="AN1" s="27"/>
      <c r="AO1" s="27"/>
      <c r="AP1" s="27"/>
      <c r="AQ1" s="27"/>
      <c r="AR1" s="23" t="s">
        <v>184</v>
      </c>
      <c r="AS1" s="23"/>
    </row>
    <row r="2" spans="1:45" s="13" customFormat="1" ht="180" x14ac:dyDescent="0.25">
      <c r="A2" s="12"/>
      <c r="B2" s="12" t="s">
        <v>185</v>
      </c>
      <c r="C2" s="12" t="s">
        <v>9</v>
      </c>
      <c r="D2" s="12" t="s">
        <v>186</v>
      </c>
      <c r="E2" s="12" t="s">
        <v>11</v>
      </c>
      <c r="F2" s="12" t="s">
        <v>187</v>
      </c>
      <c r="G2" s="12" t="s">
        <v>188</v>
      </c>
      <c r="H2" s="12" t="s">
        <v>189</v>
      </c>
      <c r="I2" s="12" t="s">
        <v>190</v>
      </c>
      <c r="J2" s="12" t="s">
        <v>191</v>
      </c>
      <c r="K2" s="12" t="s">
        <v>192</v>
      </c>
      <c r="L2" s="12" t="s">
        <v>193</v>
      </c>
      <c r="M2" s="12" t="s">
        <v>194</v>
      </c>
      <c r="N2" s="12" t="s">
        <v>195</v>
      </c>
      <c r="O2" s="12" t="s">
        <v>196</v>
      </c>
      <c r="P2" s="12" t="s">
        <v>197</v>
      </c>
      <c r="Q2" s="12" t="s">
        <v>198</v>
      </c>
      <c r="R2" s="12" t="s">
        <v>199</v>
      </c>
      <c r="S2" s="12" t="s">
        <v>200</v>
      </c>
      <c r="T2" s="12" t="s">
        <v>201</v>
      </c>
      <c r="U2" s="12" t="s">
        <v>202</v>
      </c>
      <c r="V2" s="12" t="s">
        <v>203</v>
      </c>
      <c r="W2" s="12" t="s">
        <v>204</v>
      </c>
      <c r="X2" s="12" t="s">
        <v>205</v>
      </c>
      <c r="Y2" s="12" t="s">
        <v>206</v>
      </c>
      <c r="Z2" s="12" t="s">
        <v>207</v>
      </c>
      <c r="AA2" s="12" t="s">
        <v>208</v>
      </c>
      <c r="AB2" s="12" t="s">
        <v>209</v>
      </c>
      <c r="AC2" s="12" t="s">
        <v>210</v>
      </c>
      <c r="AD2" s="12" t="s">
        <v>211</v>
      </c>
      <c r="AE2" s="12" t="s">
        <v>212</v>
      </c>
      <c r="AF2" s="12" t="s">
        <v>213</v>
      </c>
      <c r="AG2" s="12" t="s">
        <v>214</v>
      </c>
      <c r="AH2" s="12" t="s">
        <v>215</v>
      </c>
      <c r="AI2" s="12" t="s">
        <v>216</v>
      </c>
      <c r="AJ2" s="12" t="s">
        <v>217</v>
      </c>
      <c r="AK2" s="12" t="s">
        <v>218</v>
      </c>
      <c r="AL2" s="12" t="s">
        <v>219</v>
      </c>
      <c r="AM2" s="12" t="s">
        <v>220</v>
      </c>
      <c r="AN2" s="12" t="s">
        <v>221</v>
      </c>
      <c r="AO2" s="12" t="s">
        <v>222</v>
      </c>
      <c r="AP2" s="12" t="s">
        <v>223</v>
      </c>
      <c r="AQ2" s="12" t="s">
        <v>224</v>
      </c>
      <c r="AR2" s="12" t="s">
        <v>225</v>
      </c>
      <c r="AS2" s="12" t="s">
        <v>226</v>
      </c>
    </row>
    <row r="3" spans="1:45" ht="90" x14ac:dyDescent="0.25">
      <c r="A3" s="10">
        <v>1</v>
      </c>
      <c r="B3" s="10" t="s">
        <v>227</v>
      </c>
      <c r="C3" s="10" t="s">
        <v>34</v>
      </c>
      <c r="D3" s="10" t="s">
        <v>228</v>
      </c>
      <c r="E3" s="10" t="s">
        <v>229</v>
      </c>
      <c r="F3" s="10" t="s">
        <v>230</v>
      </c>
      <c r="G3" s="10">
        <v>9</v>
      </c>
      <c r="H3" s="10" t="s">
        <v>231</v>
      </c>
      <c r="I3" s="10" t="s">
        <v>36</v>
      </c>
      <c r="J3" s="10" t="s">
        <v>231</v>
      </c>
      <c r="K3" s="10" t="s">
        <v>232</v>
      </c>
      <c r="L3" s="10" t="s">
        <v>233</v>
      </c>
      <c r="M3" s="10" t="s">
        <v>233</v>
      </c>
      <c r="N3" s="10">
        <v>1</v>
      </c>
      <c r="O3" s="10">
        <v>3</v>
      </c>
      <c r="P3" s="10">
        <v>3</v>
      </c>
      <c r="Q3" s="10">
        <v>2</v>
      </c>
      <c r="R3" s="10">
        <v>13</v>
      </c>
      <c r="S3" s="10" t="s">
        <v>234</v>
      </c>
      <c r="T3" s="10">
        <v>0.5</v>
      </c>
      <c r="U3" s="10">
        <f>R3*T3</f>
        <v>6.5</v>
      </c>
      <c r="V3" s="11">
        <f>3*4</f>
        <v>12</v>
      </c>
      <c r="W3" s="10">
        <f>6*4</f>
        <v>24</v>
      </c>
      <c r="X3" s="11">
        <f>((V3*U3)/$U$18)/4</f>
        <v>6.5</v>
      </c>
      <c r="Y3" s="11">
        <f>((W3*U3)/$U$18)/4</f>
        <v>13</v>
      </c>
      <c r="Z3" s="10" t="s">
        <v>235</v>
      </c>
      <c r="AA3" s="10" t="s">
        <v>236</v>
      </c>
      <c r="AB3" s="10" t="s">
        <v>237</v>
      </c>
      <c r="AC3" s="10" t="s">
        <v>238</v>
      </c>
      <c r="AD3" s="10" t="s">
        <v>239</v>
      </c>
      <c r="AE3" s="10" t="s">
        <v>239</v>
      </c>
      <c r="AF3" s="10" t="s">
        <v>240</v>
      </c>
      <c r="AG3" s="10" t="s">
        <v>241</v>
      </c>
      <c r="AH3" s="10" t="s">
        <v>241</v>
      </c>
      <c r="AI3" s="10" t="s">
        <v>241</v>
      </c>
      <c r="AJ3" s="10" t="s">
        <v>242</v>
      </c>
      <c r="AK3" s="10"/>
      <c r="AL3" s="10"/>
      <c r="AM3" s="10"/>
      <c r="AN3" s="10"/>
      <c r="AO3" s="10" t="s">
        <v>243</v>
      </c>
      <c r="AP3" s="10" t="s">
        <v>243</v>
      </c>
      <c r="AQ3" s="10" t="s">
        <v>244</v>
      </c>
      <c r="AR3" s="10" t="s">
        <v>245</v>
      </c>
      <c r="AS3" s="10"/>
    </row>
    <row r="4" spans="1:45" ht="195" x14ac:dyDescent="0.25">
      <c r="A4" s="10">
        <v>2</v>
      </c>
      <c r="B4" s="10" t="s">
        <v>246</v>
      </c>
      <c r="C4" s="10" t="s">
        <v>62</v>
      </c>
      <c r="D4" s="10" t="s">
        <v>247</v>
      </c>
      <c r="E4" s="10" t="s">
        <v>248</v>
      </c>
      <c r="F4" s="10">
        <v>305</v>
      </c>
      <c r="G4" s="10">
        <v>305</v>
      </c>
      <c r="H4" s="10" t="s">
        <v>249</v>
      </c>
      <c r="I4" s="10" t="s">
        <v>139</v>
      </c>
      <c r="J4" s="10" t="s">
        <v>250</v>
      </c>
      <c r="K4" s="10" t="s">
        <v>251</v>
      </c>
      <c r="L4" s="10" t="s">
        <v>252</v>
      </c>
      <c r="M4" s="10" t="s">
        <v>233</v>
      </c>
      <c r="N4" s="10">
        <v>4</v>
      </c>
      <c r="O4" s="10">
        <v>2</v>
      </c>
      <c r="P4" s="10">
        <v>3</v>
      </c>
      <c r="Q4" s="10">
        <v>1</v>
      </c>
      <c r="R4" s="10">
        <v>10</v>
      </c>
      <c r="S4" s="10" t="s">
        <v>253</v>
      </c>
      <c r="T4" s="10">
        <v>0.25</v>
      </c>
      <c r="U4" s="10">
        <f t="shared" ref="U4:U14" si="0">R4*T4</f>
        <v>2.5</v>
      </c>
      <c r="V4" s="10">
        <f>1*4</f>
        <v>4</v>
      </c>
      <c r="W4" s="10">
        <f>3*4</f>
        <v>12</v>
      </c>
      <c r="X4" s="11">
        <f t="shared" ref="X4:X14" si="1">((V4*U4)/$U$18)/4</f>
        <v>0.83333333333333337</v>
      </c>
      <c r="Y4" s="11">
        <f t="shared" ref="Y4:Y14" si="2">((W4*U4)/$U$18)/4</f>
        <v>2.5</v>
      </c>
      <c r="Z4" s="10" t="s">
        <v>254</v>
      </c>
      <c r="AA4" s="10" t="s">
        <v>255</v>
      </c>
      <c r="AB4" s="10" t="s">
        <v>256</v>
      </c>
      <c r="AC4" s="10" t="s">
        <v>257</v>
      </c>
      <c r="AD4" s="10" t="s">
        <v>258</v>
      </c>
      <c r="AE4" s="10" t="s">
        <v>259</v>
      </c>
      <c r="AF4" s="10" t="s">
        <v>260</v>
      </c>
      <c r="AG4" s="10" t="s">
        <v>241</v>
      </c>
      <c r="AH4" s="10" t="s">
        <v>241</v>
      </c>
      <c r="AI4" s="10" t="s">
        <v>241</v>
      </c>
      <c r="AJ4" s="10" t="s">
        <v>241</v>
      </c>
      <c r="AK4" s="10"/>
      <c r="AL4" s="10"/>
      <c r="AM4" s="10"/>
      <c r="AN4" s="10"/>
      <c r="AO4" s="10" t="s">
        <v>261</v>
      </c>
      <c r="AP4" s="10" t="s">
        <v>262</v>
      </c>
      <c r="AQ4" s="10" t="s">
        <v>263</v>
      </c>
      <c r="AR4" s="10" t="s">
        <v>264</v>
      </c>
      <c r="AS4" s="10"/>
    </row>
    <row r="5" spans="1:45" ht="135" x14ac:dyDescent="0.25">
      <c r="A5" s="10">
        <v>3</v>
      </c>
      <c r="B5" s="10" t="s">
        <v>265</v>
      </c>
      <c r="C5" s="10" t="s">
        <v>266</v>
      </c>
      <c r="D5" s="10" t="s">
        <v>247</v>
      </c>
      <c r="E5" s="10" t="s">
        <v>248</v>
      </c>
      <c r="F5" s="10" t="s">
        <v>267</v>
      </c>
      <c r="G5" s="10">
        <v>135</v>
      </c>
      <c r="H5" s="10" t="s">
        <v>268</v>
      </c>
      <c r="I5" s="10" t="s">
        <v>43</v>
      </c>
      <c r="J5" s="10" t="s">
        <v>269</v>
      </c>
      <c r="K5" s="10" t="s">
        <v>270</v>
      </c>
      <c r="L5" s="10" t="s">
        <v>233</v>
      </c>
      <c r="M5" s="10" t="s">
        <v>233</v>
      </c>
      <c r="N5" s="10">
        <v>3</v>
      </c>
      <c r="O5" s="10">
        <v>1</v>
      </c>
      <c r="P5" s="10">
        <v>4</v>
      </c>
      <c r="Q5" s="10">
        <v>2</v>
      </c>
      <c r="R5" s="10">
        <v>4</v>
      </c>
      <c r="S5" s="10" t="s">
        <v>234</v>
      </c>
      <c r="T5" s="10">
        <v>0.5</v>
      </c>
      <c r="U5" s="10">
        <f t="shared" si="0"/>
        <v>2</v>
      </c>
      <c r="V5" s="10">
        <f>1*4</f>
        <v>4</v>
      </c>
      <c r="W5" s="10">
        <f>3*4</f>
        <v>12</v>
      </c>
      <c r="X5" s="11">
        <f t="shared" si="1"/>
        <v>0.66666666666666663</v>
      </c>
      <c r="Y5" s="11">
        <f t="shared" si="2"/>
        <v>2</v>
      </c>
      <c r="Z5" s="10" t="s">
        <v>254</v>
      </c>
      <c r="AA5" s="10" t="s">
        <v>255</v>
      </c>
      <c r="AB5" s="10" t="s">
        <v>271</v>
      </c>
      <c r="AC5" s="10" t="s">
        <v>272</v>
      </c>
      <c r="AD5" s="10" t="s">
        <v>273</v>
      </c>
      <c r="AE5" s="10" t="s">
        <v>274</v>
      </c>
      <c r="AF5" s="10" t="s">
        <v>275</v>
      </c>
      <c r="AG5" s="10" t="s">
        <v>241</v>
      </c>
      <c r="AH5" s="10" t="s">
        <v>241</v>
      </c>
      <c r="AI5" s="10" t="s">
        <v>241</v>
      </c>
      <c r="AJ5" s="10"/>
      <c r="AK5" s="10"/>
      <c r="AL5" s="10"/>
      <c r="AM5" s="10"/>
      <c r="AN5" s="10"/>
      <c r="AO5" s="10" t="s">
        <v>243</v>
      </c>
      <c r="AP5" s="10" t="s">
        <v>243</v>
      </c>
      <c r="AQ5" s="10" t="s">
        <v>276</v>
      </c>
      <c r="AR5" s="10" t="s">
        <v>277</v>
      </c>
      <c r="AS5" s="10" t="s">
        <v>278</v>
      </c>
    </row>
    <row r="6" spans="1:45" ht="120" x14ac:dyDescent="0.25">
      <c r="A6" s="10">
        <v>4</v>
      </c>
      <c r="B6" s="10" t="s">
        <v>279</v>
      </c>
      <c r="C6" s="10" t="s">
        <v>280</v>
      </c>
      <c r="D6" s="10" t="s">
        <v>247</v>
      </c>
      <c r="E6" s="10" t="s">
        <v>248</v>
      </c>
      <c r="F6" s="10" t="s">
        <v>281</v>
      </c>
      <c r="G6" s="10">
        <v>245</v>
      </c>
      <c r="H6" s="10" t="s">
        <v>282</v>
      </c>
      <c r="I6" s="10" t="s">
        <v>139</v>
      </c>
      <c r="J6" s="10" t="s">
        <v>283</v>
      </c>
      <c r="K6" s="10" t="s">
        <v>284</v>
      </c>
      <c r="L6" s="10" t="s">
        <v>285</v>
      </c>
      <c r="M6" s="10" t="s">
        <v>286</v>
      </c>
      <c r="N6" s="10">
        <v>1</v>
      </c>
      <c r="O6" s="10">
        <v>1</v>
      </c>
      <c r="P6" s="10">
        <v>2</v>
      </c>
      <c r="Q6" s="10">
        <v>1</v>
      </c>
      <c r="R6" s="10">
        <v>2</v>
      </c>
      <c r="S6" s="10" t="s">
        <v>234</v>
      </c>
      <c r="T6" s="10">
        <v>0.5</v>
      </c>
      <c r="U6" s="10">
        <f t="shared" si="0"/>
        <v>1</v>
      </c>
      <c r="V6" s="10">
        <v>1</v>
      </c>
      <c r="W6" s="10">
        <v>4</v>
      </c>
      <c r="X6" s="11">
        <f t="shared" si="1"/>
        <v>8.3333333333333329E-2</v>
      </c>
      <c r="Y6" s="11">
        <f t="shared" si="2"/>
        <v>0.33333333333333331</v>
      </c>
      <c r="Z6" s="10" t="s">
        <v>287</v>
      </c>
      <c r="AA6" s="10" t="s">
        <v>288</v>
      </c>
      <c r="AB6" s="10" t="s">
        <v>289</v>
      </c>
      <c r="AC6" s="10" t="s">
        <v>290</v>
      </c>
      <c r="AD6" s="10" t="s">
        <v>291</v>
      </c>
      <c r="AE6" s="10" t="s">
        <v>291</v>
      </c>
      <c r="AF6" s="10" t="s">
        <v>292</v>
      </c>
      <c r="AG6" s="10" t="s">
        <v>241</v>
      </c>
      <c r="AH6" s="10" t="s">
        <v>241</v>
      </c>
      <c r="AI6" s="10" t="s">
        <v>241</v>
      </c>
      <c r="AJ6" s="10" t="s">
        <v>242</v>
      </c>
      <c r="AK6" s="10" t="s">
        <v>241</v>
      </c>
      <c r="AL6" s="10" t="s">
        <v>241</v>
      </c>
      <c r="AM6" s="10"/>
      <c r="AN6" s="10" t="s">
        <v>293</v>
      </c>
      <c r="AO6" s="10" t="s">
        <v>243</v>
      </c>
      <c r="AP6" s="10" t="s">
        <v>243</v>
      </c>
      <c r="AQ6" s="10" t="s">
        <v>244</v>
      </c>
      <c r="AR6" s="10" t="s">
        <v>294</v>
      </c>
      <c r="AS6" s="10"/>
    </row>
    <row r="7" spans="1:45" ht="120" x14ac:dyDescent="0.25">
      <c r="A7" s="10">
        <v>5</v>
      </c>
      <c r="B7" s="10" t="s">
        <v>295</v>
      </c>
      <c r="C7" s="10" t="s">
        <v>68</v>
      </c>
      <c r="D7" s="10" t="s">
        <v>247</v>
      </c>
      <c r="E7" s="10" t="s">
        <v>248</v>
      </c>
      <c r="F7" s="10">
        <v>170</v>
      </c>
      <c r="G7" s="10">
        <v>170</v>
      </c>
      <c r="H7" s="10" t="s">
        <v>268</v>
      </c>
      <c r="I7" s="10" t="s">
        <v>43</v>
      </c>
      <c r="J7" s="10"/>
      <c r="K7" s="10" t="s">
        <v>296</v>
      </c>
      <c r="L7" s="10" t="s">
        <v>233</v>
      </c>
      <c r="M7" s="10" t="s">
        <v>233</v>
      </c>
      <c r="N7" s="10">
        <v>1</v>
      </c>
      <c r="O7" s="10">
        <v>3</v>
      </c>
      <c r="P7" s="10">
        <v>2</v>
      </c>
      <c r="Q7" s="10">
        <v>4</v>
      </c>
      <c r="R7" s="10">
        <v>5</v>
      </c>
      <c r="S7" s="10" t="s">
        <v>297</v>
      </c>
      <c r="T7" s="10">
        <v>1</v>
      </c>
      <c r="U7" s="10">
        <f t="shared" si="0"/>
        <v>5</v>
      </c>
      <c r="V7" s="11">
        <f>3*4</f>
        <v>12</v>
      </c>
      <c r="W7" s="10">
        <f>6*4</f>
        <v>24</v>
      </c>
      <c r="X7" s="11">
        <f t="shared" si="1"/>
        <v>5</v>
      </c>
      <c r="Y7" s="11">
        <f t="shared" si="2"/>
        <v>10</v>
      </c>
      <c r="Z7" s="10" t="s">
        <v>298</v>
      </c>
      <c r="AA7" s="10" t="s">
        <v>236</v>
      </c>
      <c r="AB7" s="10" t="s">
        <v>299</v>
      </c>
      <c r="AC7" s="10" t="s">
        <v>300</v>
      </c>
      <c r="AD7" s="10" t="s">
        <v>301</v>
      </c>
      <c r="AE7" s="10" t="s">
        <v>301</v>
      </c>
      <c r="AF7" s="10" t="s">
        <v>302</v>
      </c>
      <c r="AG7" s="10" t="s">
        <v>241</v>
      </c>
      <c r="AH7" s="10" t="s">
        <v>241</v>
      </c>
      <c r="AI7" s="10" t="s">
        <v>241</v>
      </c>
      <c r="AJ7" s="10" t="s">
        <v>241</v>
      </c>
      <c r="AK7" s="10" t="s">
        <v>241</v>
      </c>
      <c r="AL7" s="10"/>
      <c r="AM7" s="10"/>
      <c r="AN7" s="10"/>
      <c r="AO7" s="10" t="s">
        <v>303</v>
      </c>
      <c r="AP7" s="10" t="s">
        <v>304</v>
      </c>
      <c r="AQ7" s="10" t="s">
        <v>244</v>
      </c>
      <c r="AR7" s="10" t="s">
        <v>305</v>
      </c>
      <c r="AS7" s="10"/>
    </row>
    <row r="8" spans="1:45" ht="210" x14ac:dyDescent="0.25">
      <c r="A8" s="10">
        <v>6</v>
      </c>
      <c r="B8" s="10" t="s">
        <v>306</v>
      </c>
      <c r="C8" s="10" t="s">
        <v>22</v>
      </c>
      <c r="D8" s="10" t="s">
        <v>247</v>
      </c>
      <c r="E8" s="10" t="s">
        <v>248</v>
      </c>
      <c r="F8" s="10">
        <v>1018</v>
      </c>
      <c r="G8" s="10">
        <v>1018</v>
      </c>
      <c r="H8" s="10"/>
      <c r="I8" s="10" t="s">
        <v>307</v>
      </c>
      <c r="J8" s="10" t="s">
        <v>308</v>
      </c>
      <c r="K8" s="10" t="s">
        <v>309</v>
      </c>
      <c r="L8" s="10" t="s">
        <v>310</v>
      </c>
      <c r="M8" s="10" t="s">
        <v>311</v>
      </c>
      <c r="N8" s="10">
        <v>3</v>
      </c>
      <c r="O8" s="10">
        <v>1</v>
      </c>
      <c r="P8" s="10">
        <v>2</v>
      </c>
      <c r="Q8" s="10">
        <v>4</v>
      </c>
      <c r="R8" s="10">
        <v>3</v>
      </c>
      <c r="S8" s="10" t="s">
        <v>297</v>
      </c>
      <c r="T8" s="10">
        <v>1</v>
      </c>
      <c r="U8" s="10">
        <f t="shared" si="0"/>
        <v>3</v>
      </c>
      <c r="V8" s="11">
        <f>3*4</f>
        <v>12</v>
      </c>
      <c r="W8" s="10">
        <f>6*4</f>
        <v>24</v>
      </c>
      <c r="X8" s="11">
        <f t="shared" si="1"/>
        <v>3</v>
      </c>
      <c r="Y8" s="11">
        <f t="shared" si="2"/>
        <v>6</v>
      </c>
      <c r="Z8" s="10" t="s">
        <v>254</v>
      </c>
      <c r="AA8" s="10" t="s">
        <v>236</v>
      </c>
      <c r="AB8" s="10" t="s">
        <v>271</v>
      </c>
      <c r="AC8" s="10" t="s">
        <v>300</v>
      </c>
      <c r="AD8" s="10" t="s">
        <v>312</v>
      </c>
      <c r="AE8" s="10" t="s">
        <v>312</v>
      </c>
      <c r="AF8" s="10" t="s">
        <v>313</v>
      </c>
      <c r="AG8" s="10" t="s">
        <v>241</v>
      </c>
      <c r="AH8" s="10" t="s">
        <v>241</v>
      </c>
      <c r="AI8" s="10" t="s">
        <v>241</v>
      </c>
      <c r="AJ8" s="10" t="s">
        <v>241</v>
      </c>
      <c r="AK8" s="10"/>
      <c r="AL8" s="10"/>
      <c r="AM8" s="10"/>
      <c r="AN8" s="10"/>
      <c r="AO8" s="10" t="s">
        <v>314</v>
      </c>
      <c r="AP8" s="10" t="s">
        <v>314</v>
      </c>
      <c r="AQ8" s="10" t="s">
        <v>244</v>
      </c>
      <c r="AR8" s="10"/>
      <c r="AS8" s="10"/>
    </row>
    <row r="9" spans="1:45" ht="90" x14ac:dyDescent="0.25">
      <c r="A9" s="8">
        <v>7</v>
      </c>
      <c r="B9" s="8" t="s">
        <v>315</v>
      </c>
      <c r="C9" s="8" t="s">
        <v>167</v>
      </c>
      <c r="D9" s="8" t="s">
        <v>316</v>
      </c>
      <c r="E9" s="8" t="s">
        <v>317</v>
      </c>
      <c r="F9" s="8">
        <v>25</v>
      </c>
      <c r="G9" s="8">
        <v>25</v>
      </c>
      <c r="H9" s="8" t="s">
        <v>268</v>
      </c>
      <c r="I9" s="8" t="s">
        <v>43</v>
      </c>
      <c r="J9" s="8" t="s">
        <v>318</v>
      </c>
      <c r="K9" s="8" t="s">
        <v>319</v>
      </c>
      <c r="L9" s="8" t="s">
        <v>233</v>
      </c>
      <c r="M9" s="8" t="s">
        <v>233</v>
      </c>
      <c r="N9" s="8">
        <v>1</v>
      </c>
      <c r="O9" s="8">
        <v>1</v>
      </c>
      <c r="P9" s="8">
        <v>1</v>
      </c>
      <c r="Q9" s="8">
        <v>3</v>
      </c>
      <c r="R9" s="8">
        <v>5</v>
      </c>
      <c r="S9" s="8" t="s">
        <v>234</v>
      </c>
      <c r="T9" s="8">
        <v>0.5</v>
      </c>
      <c r="U9" s="8">
        <f t="shared" si="0"/>
        <v>2.5</v>
      </c>
      <c r="V9" s="8">
        <f>1*4</f>
        <v>4</v>
      </c>
      <c r="W9" s="8">
        <f>3*4</f>
        <v>12</v>
      </c>
      <c r="X9" s="9">
        <f t="shared" si="1"/>
        <v>0.83333333333333337</v>
      </c>
      <c r="Y9" s="9">
        <f t="shared" si="2"/>
        <v>2.5</v>
      </c>
      <c r="Z9" s="8" t="s">
        <v>254</v>
      </c>
      <c r="AA9" s="8" t="s">
        <v>255</v>
      </c>
      <c r="AB9" s="8" t="s">
        <v>320</v>
      </c>
      <c r="AC9" s="8" t="s">
        <v>321</v>
      </c>
      <c r="AD9" s="8" t="s">
        <v>322</v>
      </c>
      <c r="AE9" s="8" t="s">
        <v>322</v>
      </c>
      <c r="AF9" s="8" t="s">
        <v>240</v>
      </c>
      <c r="AG9" s="8" t="s">
        <v>241</v>
      </c>
      <c r="AH9" s="8" t="s">
        <v>241</v>
      </c>
      <c r="AI9" s="8" t="s">
        <v>242</v>
      </c>
      <c r="AJ9" s="8" t="s">
        <v>241</v>
      </c>
      <c r="AK9" s="8"/>
      <c r="AL9" s="8"/>
      <c r="AM9" s="8"/>
      <c r="AN9" s="8"/>
      <c r="AO9" s="8" t="s">
        <v>243</v>
      </c>
      <c r="AP9" s="8" t="s">
        <v>323</v>
      </c>
      <c r="AQ9" s="8" t="s">
        <v>263</v>
      </c>
      <c r="AR9" s="8" t="s">
        <v>324</v>
      </c>
      <c r="AS9" s="8"/>
    </row>
    <row r="10" spans="1:45" ht="180" x14ac:dyDescent="0.25">
      <c r="A10" s="10">
        <v>8</v>
      </c>
      <c r="B10" s="10" t="s">
        <v>325</v>
      </c>
      <c r="C10" s="10" t="s">
        <v>62</v>
      </c>
      <c r="D10" s="10" t="s">
        <v>247</v>
      </c>
      <c r="E10" s="10" t="s">
        <v>248</v>
      </c>
      <c r="F10" s="10">
        <v>67</v>
      </c>
      <c r="G10" s="10">
        <v>67</v>
      </c>
      <c r="H10" s="10" t="s">
        <v>268</v>
      </c>
      <c r="I10" s="10" t="s">
        <v>43</v>
      </c>
      <c r="J10" s="10"/>
      <c r="K10" s="10" t="s">
        <v>326</v>
      </c>
      <c r="L10" s="10"/>
      <c r="M10" s="10"/>
      <c r="N10" s="10">
        <v>3</v>
      </c>
      <c r="O10" s="10">
        <v>4</v>
      </c>
      <c r="P10" s="10">
        <v>2</v>
      </c>
      <c r="Q10" s="10">
        <v>1</v>
      </c>
      <c r="R10" s="10">
        <v>2</v>
      </c>
      <c r="S10" s="10" t="s">
        <v>297</v>
      </c>
      <c r="T10" s="10">
        <v>1</v>
      </c>
      <c r="U10" s="10">
        <f t="shared" si="0"/>
        <v>2</v>
      </c>
      <c r="V10" s="10">
        <v>1</v>
      </c>
      <c r="W10" s="10">
        <v>4</v>
      </c>
      <c r="X10" s="11">
        <f t="shared" si="1"/>
        <v>0.16666666666666666</v>
      </c>
      <c r="Y10" s="11">
        <f t="shared" si="2"/>
        <v>0.66666666666666663</v>
      </c>
      <c r="Z10" s="10" t="s">
        <v>287</v>
      </c>
      <c r="AA10" s="10" t="s">
        <v>288</v>
      </c>
      <c r="AB10" s="10" t="s">
        <v>327</v>
      </c>
      <c r="AC10" s="10" t="s">
        <v>328</v>
      </c>
      <c r="AD10" s="10" t="s">
        <v>329</v>
      </c>
      <c r="AE10" s="10" t="s">
        <v>329</v>
      </c>
      <c r="AF10" s="10" t="s">
        <v>240</v>
      </c>
      <c r="AG10" s="10" t="s">
        <v>241</v>
      </c>
      <c r="AH10" s="10" t="s">
        <v>241</v>
      </c>
      <c r="AI10" s="10" t="s">
        <v>241</v>
      </c>
      <c r="AJ10" s="10" t="s">
        <v>241</v>
      </c>
      <c r="AK10" s="10" t="s">
        <v>242</v>
      </c>
      <c r="AL10" s="10" t="s">
        <v>330</v>
      </c>
      <c r="AM10" s="10" t="s">
        <v>242</v>
      </c>
      <c r="AN10" s="10" t="s">
        <v>331</v>
      </c>
      <c r="AO10" s="10" t="s">
        <v>314</v>
      </c>
      <c r="AP10" s="10" t="s">
        <v>243</v>
      </c>
      <c r="AQ10" s="10" t="s">
        <v>244</v>
      </c>
      <c r="AR10" s="10" t="s">
        <v>332</v>
      </c>
      <c r="AS10" s="10" t="s">
        <v>333</v>
      </c>
    </row>
    <row r="11" spans="1:45" ht="105" x14ac:dyDescent="0.25">
      <c r="A11" s="10">
        <v>9</v>
      </c>
      <c r="B11" s="10" t="s">
        <v>334</v>
      </c>
      <c r="C11" s="10" t="s">
        <v>41</v>
      </c>
      <c r="D11" s="10" t="s">
        <v>247</v>
      </c>
      <c r="E11" s="10" t="s">
        <v>248</v>
      </c>
      <c r="F11" s="10">
        <v>164</v>
      </c>
      <c r="G11" s="10">
        <v>164</v>
      </c>
      <c r="H11" s="10" t="s">
        <v>335</v>
      </c>
      <c r="I11" s="10" t="s">
        <v>336</v>
      </c>
      <c r="J11" s="10"/>
      <c r="K11" s="10" t="s">
        <v>337</v>
      </c>
      <c r="L11" s="10" t="s">
        <v>233</v>
      </c>
      <c r="M11" s="10" t="s">
        <v>233</v>
      </c>
      <c r="N11" s="10">
        <v>1</v>
      </c>
      <c r="O11" s="10">
        <v>1</v>
      </c>
      <c r="P11" s="10">
        <v>2</v>
      </c>
      <c r="Q11" s="10">
        <v>2</v>
      </c>
      <c r="R11" s="10">
        <v>5</v>
      </c>
      <c r="S11" s="10" t="s">
        <v>234</v>
      </c>
      <c r="T11" s="10">
        <v>0.5</v>
      </c>
      <c r="U11" s="10">
        <f t="shared" si="0"/>
        <v>2.5</v>
      </c>
      <c r="V11" s="10">
        <f>9*4</f>
        <v>36</v>
      </c>
      <c r="W11" s="10">
        <f>12*4</f>
        <v>48</v>
      </c>
      <c r="X11" s="11">
        <f t="shared" si="1"/>
        <v>7.5</v>
      </c>
      <c r="Y11" s="11">
        <f t="shared" si="2"/>
        <v>10</v>
      </c>
      <c r="Z11" s="10" t="s">
        <v>254</v>
      </c>
      <c r="AA11" s="10" t="s">
        <v>338</v>
      </c>
      <c r="AB11" s="10" t="s">
        <v>271</v>
      </c>
      <c r="AC11" s="10" t="s">
        <v>339</v>
      </c>
      <c r="AD11" s="10" t="s">
        <v>340</v>
      </c>
      <c r="AE11" s="10" t="s">
        <v>340</v>
      </c>
      <c r="AF11" s="10" t="s">
        <v>240</v>
      </c>
      <c r="AG11" s="10" t="s">
        <v>241</v>
      </c>
      <c r="AH11" s="10" t="s">
        <v>241</v>
      </c>
      <c r="AI11" s="10" t="s">
        <v>242</v>
      </c>
      <c r="AJ11" s="10" t="s">
        <v>242</v>
      </c>
      <c r="AK11" s="10" t="s">
        <v>241</v>
      </c>
      <c r="AL11" s="10"/>
      <c r="AM11" s="10"/>
      <c r="AN11" s="10"/>
      <c r="AO11" s="10" t="s">
        <v>243</v>
      </c>
      <c r="AP11" s="10" t="s">
        <v>323</v>
      </c>
      <c r="AQ11" s="10" t="s">
        <v>244</v>
      </c>
      <c r="AR11" s="10"/>
      <c r="AS11" s="10"/>
    </row>
    <row r="12" spans="1:45" ht="180" x14ac:dyDescent="0.25">
      <c r="A12" s="10">
        <v>10</v>
      </c>
      <c r="B12" s="10" t="s">
        <v>341</v>
      </c>
      <c r="C12" s="10" t="s">
        <v>105</v>
      </c>
      <c r="D12" s="10" t="s">
        <v>228</v>
      </c>
      <c r="E12" s="10" t="s">
        <v>229</v>
      </c>
      <c r="F12" s="10">
        <v>37</v>
      </c>
      <c r="G12" s="10">
        <v>37</v>
      </c>
      <c r="H12" s="10" t="s">
        <v>342</v>
      </c>
      <c r="I12" s="10" t="s">
        <v>80</v>
      </c>
      <c r="J12" s="10"/>
      <c r="K12" s="10" t="s">
        <v>343</v>
      </c>
      <c r="L12" s="10"/>
      <c r="M12" s="10"/>
      <c r="N12" s="10">
        <v>3</v>
      </c>
      <c r="O12" s="10">
        <v>1</v>
      </c>
      <c r="P12" s="10">
        <v>2</v>
      </c>
      <c r="Q12" s="10">
        <v>1</v>
      </c>
      <c r="R12" s="10">
        <v>2</v>
      </c>
      <c r="S12" s="10" t="s">
        <v>234</v>
      </c>
      <c r="T12" s="10">
        <v>0.5</v>
      </c>
      <c r="U12" s="10">
        <f t="shared" si="0"/>
        <v>1</v>
      </c>
      <c r="V12" s="10">
        <f>12*4</f>
        <v>48</v>
      </c>
      <c r="W12" s="10">
        <f>24*4</f>
        <v>96</v>
      </c>
      <c r="X12" s="11">
        <f t="shared" si="1"/>
        <v>4</v>
      </c>
      <c r="Y12" s="11">
        <f t="shared" si="2"/>
        <v>8</v>
      </c>
      <c r="Z12" s="10" t="s">
        <v>254</v>
      </c>
      <c r="AA12" s="10" t="s">
        <v>344</v>
      </c>
      <c r="AB12" s="10" t="s">
        <v>345</v>
      </c>
      <c r="AC12" s="10" t="s">
        <v>346</v>
      </c>
      <c r="AD12" s="10" t="s">
        <v>347</v>
      </c>
      <c r="AE12" s="10" t="s">
        <v>347</v>
      </c>
      <c r="AF12" s="10" t="s">
        <v>348</v>
      </c>
      <c r="AG12" s="10"/>
      <c r="AH12" s="10"/>
      <c r="AI12" s="10"/>
      <c r="AJ12" s="10"/>
      <c r="AK12" s="10"/>
      <c r="AL12" s="10"/>
      <c r="AM12" s="10" t="s">
        <v>330</v>
      </c>
      <c r="AN12" s="10"/>
      <c r="AO12" s="10" t="s">
        <v>261</v>
      </c>
      <c r="AP12" s="10" t="s">
        <v>261</v>
      </c>
      <c r="AQ12" s="10" t="s">
        <v>261</v>
      </c>
      <c r="AR12" s="10" t="s">
        <v>349</v>
      </c>
      <c r="AS12" s="10" t="s">
        <v>350</v>
      </c>
    </row>
    <row r="13" spans="1:45" ht="120" x14ac:dyDescent="0.25">
      <c r="A13" s="10">
        <v>11</v>
      </c>
      <c r="B13" s="10" t="s">
        <v>351</v>
      </c>
      <c r="C13" s="10" t="s">
        <v>78</v>
      </c>
      <c r="D13" s="10" t="s">
        <v>247</v>
      </c>
      <c r="E13" s="10" t="s">
        <v>248</v>
      </c>
      <c r="F13" s="10">
        <v>48</v>
      </c>
      <c r="G13" s="10">
        <v>48</v>
      </c>
      <c r="H13" s="10" t="s">
        <v>342</v>
      </c>
      <c r="I13" s="10" t="s">
        <v>80</v>
      </c>
      <c r="J13" s="10"/>
      <c r="K13" s="10" t="s">
        <v>352</v>
      </c>
      <c r="L13" s="10"/>
      <c r="M13" s="10"/>
      <c r="N13" s="10">
        <v>4</v>
      </c>
      <c r="O13" s="10">
        <v>2</v>
      </c>
      <c r="P13" s="10">
        <v>3</v>
      </c>
      <c r="Q13" s="10">
        <v>1</v>
      </c>
      <c r="R13" s="10">
        <v>20</v>
      </c>
      <c r="S13" s="10" t="s">
        <v>234</v>
      </c>
      <c r="T13" s="10">
        <v>0.5</v>
      </c>
      <c r="U13" s="10">
        <f t="shared" si="0"/>
        <v>10</v>
      </c>
      <c r="V13" s="10">
        <v>1</v>
      </c>
      <c r="W13" s="10">
        <v>4</v>
      </c>
      <c r="X13" s="11">
        <f t="shared" si="1"/>
        <v>0.83333333333333337</v>
      </c>
      <c r="Y13" s="11">
        <f t="shared" si="2"/>
        <v>3.3333333333333335</v>
      </c>
      <c r="Z13" s="10" t="s">
        <v>298</v>
      </c>
      <c r="AA13" s="10" t="s">
        <v>288</v>
      </c>
      <c r="AB13" s="10" t="s">
        <v>353</v>
      </c>
      <c r="AC13" s="10" t="s">
        <v>354</v>
      </c>
      <c r="AD13" s="10" t="s">
        <v>355</v>
      </c>
      <c r="AE13" s="10" t="s">
        <v>355</v>
      </c>
      <c r="AF13" s="10" t="s">
        <v>313</v>
      </c>
      <c r="AG13" s="10"/>
      <c r="AH13" s="10"/>
      <c r="AI13" s="10"/>
      <c r="AJ13" s="10"/>
      <c r="AK13" s="10"/>
      <c r="AL13" s="10"/>
      <c r="AM13" s="10"/>
      <c r="AN13" s="10"/>
      <c r="AO13" s="10"/>
      <c r="AP13" s="10"/>
      <c r="AQ13" s="10"/>
      <c r="AR13" s="10" t="s">
        <v>356</v>
      </c>
      <c r="AS13" s="10"/>
    </row>
    <row r="14" spans="1:45" ht="225" x14ac:dyDescent="0.25">
      <c r="A14" s="10">
        <v>12</v>
      </c>
      <c r="B14" s="10" t="s">
        <v>357</v>
      </c>
      <c r="C14" s="10" t="s">
        <v>358</v>
      </c>
      <c r="D14" s="10" t="s">
        <v>247</v>
      </c>
      <c r="E14" s="10" t="s">
        <v>248</v>
      </c>
      <c r="F14" s="10">
        <v>120</v>
      </c>
      <c r="G14" s="10">
        <v>120</v>
      </c>
      <c r="H14" s="10" t="s">
        <v>268</v>
      </c>
      <c r="I14" s="10" t="s">
        <v>43</v>
      </c>
      <c r="J14" s="10"/>
      <c r="K14" s="10" t="s">
        <v>359</v>
      </c>
      <c r="L14" s="10"/>
      <c r="M14" s="10"/>
      <c r="N14" s="10">
        <v>2</v>
      </c>
      <c r="O14" s="10">
        <v>1</v>
      </c>
      <c r="P14" s="10">
        <v>3</v>
      </c>
      <c r="Q14" s="10">
        <v>4</v>
      </c>
      <c r="R14" s="10">
        <v>3</v>
      </c>
      <c r="S14" s="10" t="s">
        <v>234</v>
      </c>
      <c r="T14" s="10">
        <v>0.5</v>
      </c>
      <c r="U14" s="10">
        <f t="shared" si="0"/>
        <v>1.5</v>
      </c>
      <c r="V14" s="10">
        <f>1*4</f>
        <v>4</v>
      </c>
      <c r="W14" s="10">
        <f>3*4</f>
        <v>12</v>
      </c>
      <c r="X14" s="11">
        <f t="shared" si="1"/>
        <v>0.5</v>
      </c>
      <c r="Y14" s="11">
        <f t="shared" si="2"/>
        <v>1.5</v>
      </c>
      <c r="Z14" s="10" t="s">
        <v>254</v>
      </c>
      <c r="AA14" s="10" t="s">
        <v>255</v>
      </c>
      <c r="AB14" s="10" t="s">
        <v>345</v>
      </c>
      <c r="AC14" s="10" t="s">
        <v>360</v>
      </c>
      <c r="AD14" s="10" t="s">
        <v>361</v>
      </c>
      <c r="AE14" s="10" t="s">
        <v>361</v>
      </c>
      <c r="AF14" s="10" t="s">
        <v>240</v>
      </c>
      <c r="AG14" s="10" t="s">
        <v>241</v>
      </c>
      <c r="AH14" s="10" t="s">
        <v>241</v>
      </c>
      <c r="AI14" s="10" t="s">
        <v>241</v>
      </c>
      <c r="AJ14" s="10" t="s">
        <v>241</v>
      </c>
      <c r="AK14" s="10" t="s">
        <v>242</v>
      </c>
      <c r="AL14" s="10" t="s">
        <v>242</v>
      </c>
      <c r="AM14" s="10"/>
      <c r="AN14" s="10"/>
      <c r="AO14" s="10" t="s">
        <v>243</v>
      </c>
      <c r="AP14" s="10" t="s">
        <v>304</v>
      </c>
      <c r="AQ14" s="10" t="s">
        <v>244</v>
      </c>
      <c r="AR14" s="10" t="s">
        <v>362</v>
      </c>
      <c r="AS14" s="10"/>
    </row>
    <row r="15" spans="1:45" ht="105" x14ac:dyDescent="0.25">
      <c r="A15" s="10">
        <v>13</v>
      </c>
      <c r="B15" s="10" t="s">
        <v>363</v>
      </c>
      <c r="C15" s="10"/>
      <c r="D15" s="10" t="s">
        <v>247</v>
      </c>
      <c r="E15" s="10"/>
      <c r="F15" s="10">
        <v>1018</v>
      </c>
      <c r="G15" s="10"/>
      <c r="H15" s="10" t="s">
        <v>364</v>
      </c>
      <c r="I15" s="10"/>
      <c r="J15" s="10" t="s">
        <v>365</v>
      </c>
      <c r="K15" s="10"/>
      <c r="L15" s="10"/>
      <c r="M15" s="10"/>
      <c r="N15" s="10">
        <v>1</v>
      </c>
      <c r="O15" s="10">
        <v>1</v>
      </c>
      <c r="P15" s="10">
        <v>3</v>
      </c>
      <c r="Q15" s="10">
        <v>2</v>
      </c>
      <c r="R15" s="10">
        <v>2</v>
      </c>
      <c r="S15" s="10" t="s">
        <v>297</v>
      </c>
      <c r="T15" s="10"/>
      <c r="U15" s="10"/>
      <c r="V15" s="10"/>
      <c r="W15" s="10"/>
      <c r="X15" s="10"/>
      <c r="Y15" s="10"/>
      <c r="Z15" s="10" t="s">
        <v>287</v>
      </c>
      <c r="AA15" s="10" t="s">
        <v>236</v>
      </c>
      <c r="AB15" s="10" t="s">
        <v>366</v>
      </c>
      <c r="AC15" s="10" t="s">
        <v>367</v>
      </c>
      <c r="AD15" s="10" t="s">
        <v>368</v>
      </c>
      <c r="AE15" s="10"/>
      <c r="AF15" s="10" t="s">
        <v>240</v>
      </c>
      <c r="AG15" s="10" t="s">
        <v>241</v>
      </c>
      <c r="AH15" s="10" t="s">
        <v>241</v>
      </c>
      <c r="AI15" s="10" t="s">
        <v>241</v>
      </c>
      <c r="AJ15" s="10" t="s">
        <v>241</v>
      </c>
      <c r="AK15" s="10"/>
      <c r="AL15" s="10"/>
      <c r="AM15" s="10"/>
      <c r="AN15" s="10"/>
      <c r="AO15" s="10" t="s">
        <v>314</v>
      </c>
      <c r="AP15" s="10" t="s">
        <v>323</v>
      </c>
      <c r="AQ15" s="10"/>
      <c r="AR15" s="10"/>
      <c r="AS15" s="10"/>
    </row>
    <row r="16" spans="1:45" x14ac:dyDescent="0.25">
      <c r="X16" s="3"/>
      <c r="Y16" s="3"/>
    </row>
    <row r="17" spans="14:21" x14ac:dyDescent="0.25">
      <c r="N17" s="1">
        <f>AVERAGE(N3:N14)</f>
        <v>2.25</v>
      </c>
      <c r="O17" s="1">
        <f>AVERAGE(O3:O14)</f>
        <v>1.75</v>
      </c>
      <c r="P17" s="1">
        <f>AVERAGE(P3:P14)</f>
        <v>2.4166666666666665</v>
      </c>
      <c r="Q17" s="1">
        <f>AVERAGE(Q3:Q14)</f>
        <v>2.1666666666666665</v>
      </c>
    </row>
    <row r="18" spans="14:21" x14ac:dyDescent="0.25">
      <c r="N18" s="1">
        <v>3</v>
      </c>
      <c r="O18" s="1">
        <v>1</v>
      </c>
      <c r="P18" s="1">
        <v>4</v>
      </c>
      <c r="Q18" s="1">
        <v>2</v>
      </c>
      <c r="T18" s="1" t="s">
        <v>369</v>
      </c>
      <c r="U18" s="1">
        <f>ROUND(AVERAGE(U3:U14),0)</f>
        <v>3</v>
      </c>
    </row>
    <row r="20" spans="14:21" x14ac:dyDescent="0.25">
      <c r="N20" s="4"/>
      <c r="O20" s="4"/>
      <c r="Q20" s="4"/>
    </row>
    <row r="21" spans="14:21" x14ac:dyDescent="0.25">
      <c r="P21" s="4"/>
    </row>
  </sheetData>
  <mergeCells count="5">
    <mergeCell ref="AR1:AS1"/>
    <mergeCell ref="A1:C1"/>
    <mergeCell ref="D1:Q1"/>
    <mergeCell ref="R1:AC1"/>
    <mergeCell ref="AD1:AQ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Search strategy</vt:lpstr>
      <vt:lpstr>2 Paper Extraction</vt:lpstr>
      <vt:lpstr>3 Survey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Editor</dc:creator>
  <cp:keywords/>
  <dc:description/>
  <cp:lastModifiedBy>Cassandra Nemzoff</cp:lastModifiedBy>
  <cp:revision/>
  <dcterms:created xsi:type="dcterms:W3CDTF">2023-03-10T21:05:48Z</dcterms:created>
  <dcterms:modified xsi:type="dcterms:W3CDTF">2025-03-12T13:55:38Z</dcterms:modified>
  <cp:category/>
  <cp:contentStatus/>
</cp:coreProperties>
</file>